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N:\40-Eco-conception et Economie Circulaire\6_Recyclabilité\5.2 Note technique lampes\"/>
    </mc:Choice>
  </mc:AlternateContent>
  <xr:revisionPtr revIDLastSave="0" documentId="13_ncr:1_{86567063-0C27-44C5-B172-7CC758F4A1A1}" xr6:coauthVersionLast="47" xr6:coauthVersionMax="47" xr10:uidLastSave="{00000000-0000-0000-0000-000000000000}"/>
  <workbookProtection workbookAlgorithmName="SHA-512" workbookHashValue="Mev0mhJ9jI5ccLAPZxXRvKjeCYwZFMYeZn2Q01R3kcjuSyMbhuoTuhi9On5b8xE54dLDEw8ADbPLCfZlMd/E6A==" workbookSaltValue="F+EDkrfKWM/ZPclt8rT0ZA==" workbookSpinCount="100000" lockStructure="1"/>
  <bookViews>
    <workbookView xWindow="-108" yWindow="-108" windowWidth="23256" windowHeight="12576" tabRatio="891" xr2:uid="{00000000-000D-0000-FFFF-FFFF00000000}"/>
  </bookViews>
  <sheets>
    <sheet name="Introduction" sheetId="10" r:id="rId1"/>
    <sheet name="Guide d'utilisation" sheetId="7" r:id="rId2"/>
    <sheet name="0.Identification produit" sheetId="15" r:id="rId3"/>
    <sheet name="1.Bilan matière" sheetId="1" r:id="rId4"/>
    <sheet name="2.RESULTAT" sheetId="27" r:id="rId5"/>
    <sheet name="INFO_Matières recyclables" sheetId="18" r:id="rId6"/>
    <sheet name="INFO_Versions" sheetId="19" r:id="rId7"/>
    <sheet name="BDD" sheetId="6" state="hidden" r:id="rId8"/>
  </sheets>
  <definedNames>
    <definedName name="_ftn1" localSheetId="4">'2.RESULTAT'!#REF!</definedName>
    <definedName name="_ftn1" localSheetId="7">BDD!#REF!</definedName>
    <definedName name="_ftnref1" localSheetId="4">'2.RESULTAT'!#REF!</definedName>
    <definedName name="_ftnref1" localSheetId="7">BDD!#REF!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V15" i="1" l="1"/>
  <c r="T15" i="1"/>
  <c r="S16" i="1"/>
  <c r="T16" i="1"/>
  <c r="U16" i="1"/>
  <c r="V16" i="1"/>
  <c r="S17" i="1"/>
  <c r="T17" i="1"/>
  <c r="U17" i="1"/>
  <c r="V17" i="1"/>
  <c r="S18" i="1"/>
  <c r="T18" i="1"/>
  <c r="U18" i="1"/>
  <c r="V18" i="1"/>
  <c r="S19" i="1"/>
  <c r="T19" i="1"/>
  <c r="U19" i="1"/>
  <c r="V19" i="1"/>
  <c r="S20" i="1"/>
  <c r="T20" i="1"/>
  <c r="U20" i="1"/>
  <c r="V20" i="1"/>
  <c r="S21" i="1"/>
  <c r="T21" i="1"/>
  <c r="U21" i="1"/>
  <c r="V21" i="1"/>
  <c r="S22" i="1"/>
  <c r="T22" i="1"/>
  <c r="U22" i="1"/>
  <c r="V22" i="1"/>
  <c r="S23" i="1"/>
  <c r="T23" i="1"/>
  <c r="U23" i="1"/>
  <c r="V23" i="1"/>
  <c r="S24" i="1"/>
  <c r="T24" i="1"/>
  <c r="U24" i="1"/>
  <c r="V24" i="1"/>
  <c r="S25" i="1"/>
  <c r="T25" i="1"/>
  <c r="U25" i="1"/>
  <c r="V25" i="1"/>
  <c r="S26" i="1"/>
  <c r="T26" i="1"/>
  <c r="U26" i="1"/>
  <c r="V26" i="1"/>
  <c r="S27" i="1"/>
  <c r="T27" i="1"/>
  <c r="U27" i="1"/>
  <c r="V27" i="1"/>
  <c r="S28" i="1"/>
  <c r="T28" i="1"/>
  <c r="U28" i="1"/>
  <c r="V28" i="1"/>
  <c r="S29" i="1"/>
  <c r="T29" i="1"/>
  <c r="U29" i="1"/>
  <c r="V29" i="1"/>
  <c r="S30" i="1"/>
  <c r="T30" i="1"/>
  <c r="U30" i="1"/>
  <c r="V30" i="1"/>
  <c r="S31" i="1"/>
  <c r="T31" i="1"/>
  <c r="U31" i="1"/>
  <c r="V31" i="1"/>
  <c r="S32" i="1"/>
  <c r="T32" i="1"/>
  <c r="U32" i="1"/>
  <c r="V32" i="1"/>
  <c r="S33" i="1"/>
  <c r="T33" i="1"/>
  <c r="U33" i="1"/>
  <c r="V33" i="1"/>
  <c r="S34" i="1"/>
  <c r="T34" i="1"/>
  <c r="U34" i="1"/>
  <c r="V34" i="1"/>
  <c r="S35" i="1"/>
  <c r="T35" i="1"/>
  <c r="U35" i="1"/>
  <c r="V35" i="1"/>
  <c r="S36" i="1"/>
  <c r="T36" i="1"/>
  <c r="U36" i="1"/>
  <c r="V36" i="1"/>
  <c r="S37" i="1"/>
  <c r="T37" i="1"/>
  <c r="U37" i="1"/>
  <c r="V37" i="1"/>
  <c r="S38" i="1"/>
  <c r="T38" i="1"/>
  <c r="U38" i="1"/>
  <c r="V38" i="1"/>
  <c r="S39" i="1"/>
  <c r="T39" i="1"/>
  <c r="U39" i="1"/>
  <c r="V39" i="1"/>
  <c r="S40" i="1"/>
  <c r="T40" i="1"/>
  <c r="U40" i="1"/>
  <c r="V40" i="1"/>
  <c r="S41" i="1"/>
  <c r="T41" i="1"/>
  <c r="U41" i="1"/>
  <c r="V41" i="1"/>
  <c r="S42" i="1"/>
  <c r="T42" i="1"/>
  <c r="U42" i="1"/>
  <c r="V42" i="1"/>
  <c r="S43" i="1"/>
  <c r="T43" i="1"/>
  <c r="U43" i="1"/>
  <c r="V43" i="1"/>
  <c r="S44" i="1"/>
  <c r="T44" i="1"/>
  <c r="U44" i="1"/>
  <c r="V44" i="1"/>
  <c r="S45" i="1"/>
  <c r="T45" i="1"/>
  <c r="U45" i="1"/>
  <c r="V45" i="1"/>
  <c r="S46" i="1"/>
  <c r="T46" i="1"/>
  <c r="U46" i="1"/>
  <c r="V46" i="1"/>
  <c r="S47" i="1"/>
  <c r="T47" i="1"/>
  <c r="U47" i="1"/>
  <c r="V47" i="1"/>
  <c r="S48" i="1"/>
  <c r="T48" i="1"/>
  <c r="U48" i="1"/>
  <c r="V48" i="1"/>
  <c r="S49" i="1"/>
  <c r="T49" i="1"/>
  <c r="U49" i="1"/>
  <c r="V49" i="1"/>
  <c r="S50" i="1"/>
  <c r="T50" i="1"/>
  <c r="U50" i="1"/>
  <c r="V50" i="1"/>
  <c r="S51" i="1"/>
  <c r="T51" i="1"/>
  <c r="U51" i="1"/>
  <c r="V51" i="1"/>
  <c r="S52" i="1"/>
  <c r="T52" i="1"/>
  <c r="U52" i="1"/>
  <c r="V52" i="1"/>
  <c r="S53" i="1"/>
  <c r="T53" i="1"/>
  <c r="U53" i="1"/>
  <c r="V53" i="1"/>
  <c r="S54" i="1"/>
  <c r="T54" i="1"/>
  <c r="U54" i="1"/>
  <c r="V54" i="1"/>
  <c r="S55" i="1"/>
  <c r="T55" i="1"/>
  <c r="U55" i="1"/>
  <c r="V55" i="1"/>
  <c r="S56" i="1"/>
  <c r="T56" i="1"/>
  <c r="U56" i="1"/>
  <c r="V56" i="1"/>
  <c r="S57" i="1"/>
  <c r="T57" i="1"/>
  <c r="U57" i="1"/>
  <c r="V57" i="1"/>
  <c r="S58" i="1"/>
  <c r="T58" i="1"/>
  <c r="U58" i="1"/>
  <c r="V58" i="1"/>
  <c r="S59" i="1"/>
  <c r="T59" i="1"/>
  <c r="U59" i="1"/>
  <c r="V59" i="1"/>
  <c r="S60" i="1"/>
  <c r="T60" i="1"/>
  <c r="U60" i="1"/>
  <c r="V60" i="1"/>
  <c r="S61" i="1"/>
  <c r="T61" i="1"/>
  <c r="U61" i="1"/>
  <c r="V61" i="1"/>
  <c r="S62" i="1"/>
  <c r="T62" i="1"/>
  <c r="U62" i="1"/>
  <c r="V62" i="1"/>
  <c r="S63" i="1"/>
  <c r="T63" i="1"/>
  <c r="U63" i="1"/>
  <c r="V63" i="1"/>
  <c r="S64" i="1"/>
  <c r="T64" i="1"/>
  <c r="U64" i="1"/>
  <c r="V64" i="1"/>
  <c r="S65" i="1"/>
  <c r="T65" i="1"/>
  <c r="U65" i="1"/>
  <c r="V65" i="1"/>
  <c r="S66" i="1"/>
  <c r="T66" i="1"/>
  <c r="U66" i="1"/>
  <c r="V66" i="1"/>
  <c r="S67" i="1"/>
  <c r="T67" i="1"/>
  <c r="U67" i="1"/>
  <c r="V67" i="1"/>
  <c r="S68" i="1"/>
  <c r="T68" i="1"/>
  <c r="U68" i="1"/>
  <c r="V68" i="1"/>
  <c r="S69" i="1"/>
  <c r="T69" i="1"/>
  <c r="U69" i="1"/>
  <c r="V69" i="1"/>
  <c r="S70" i="1"/>
  <c r="T70" i="1"/>
  <c r="U70" i="1"/>
  <c r="V70" i="1"/>
  <c r="S71" i="1"/>
  <c r="T71" i="1"/>
  <c r="U71" i="1"/>
  <c r="V71" i="1"/>
  <c r="S72" i="1"/>
  <c r="T72" i="1"/>
  <c r="U72" i="1"/>
  <c r="V72" i="1"/>
  <c r="S73" i="1"/>
  <c r="T73" i="1"/>
  <c r="U73" i="1"/>
  <c r="V73" i="1"/>
  <c r="S74" i="1"/>
  <c r="T74" i="1"/>
  <c r="U74" i="1"/>
  <c r="V74" i="1"/>
  <c r="S75" i="1"/>
  <c r="T75" i="1"/>
  <c r="U75" i="1"/>
  <c r="V75" i="1"/>
  <c r="S76" i="1"/>
  <c r="T76" i="1"/>
  <c r="U76" i="1"/>
  <c r="V76" i="1"/>
  <c r="S77" i="1"/>
  <c r="T77" i="1"/>
  <c r="U77" i="1"/>
  <c r="V77" i="1"/>
  <c r="S78" i="1"/>
  <c r="T78" i="1"/>
  <c r="U78" i="1"/>
  <c r="V78" i="1"/>
  <c r="S79" i="1"/>
  <c r="T79" i="1"/>
  <c r="U79" i="1"/>
  <c r="V79" i="1"/>
  <c r="S80" i="1"/>
  <c r="T80" i="1"/>
  <c r="U80" i="1"/>
  <c r="V80" i="1"/>
  <c r="S81" i="1"/>
  <c r="T81" i="1"/>
  <c r="U81" i="1"/>
  <c r="V81" i="1"/>
  <c r="S82" i="1"/>
  <c r="T82" i="1"/>
  <c r="U82" i="1"/>
  <c r="V82" i="1"/>
  <c r="S83" i="1"/>
  <c r="T83" i="1"/>
  <c r="U83" i="1"/>
  <c r="V83" i="1"/>
  <c r="S84" i="1"/>
  <c r="T84" i="1"/>
  <c r="U84" i="1"/>
  <c r="V84" i="1"/>
  <c r="S85" i="1"/>
  <c r="T85" i="1"/>
  <c r="U85" i="1"/>
  <c r="V85" i="1"/>
  <c r="S86" i="1"/>
  <c r="T86" i="1"/>
  <c r="U86" i="1"/>
  <c r="V86" i="1"/>
  <c r="S87" i="1"/>
  <c r="T87" i="1"/>
  <c r="U87" i="1"/>
  <c r="V87" i="1"/>
  <c r="S88" i="1"/>
  <c r="T88" i="1"/>
  <c r="U88" i="1"/>
  <c r="V88" i="1"/>
  <c r="S89" i="1"/>
  <c r="T89" i="1"/>
  <c r="U89" i="1"/>
  <c r="V89" i="1"/>
  <c r="S90" i="1"/>
  <c r="T90" i="1"/>
  <c r="U90" i="1"/>
  <c r="V90" i="1"/>
  <c r="S91" i="1"/>
  <c r="T91" i="1"/>
  <c r="U91" i="1"/>
  <c r="V91" i="1"/>
  <c r="S92" i="1"/>
  <c r="T92" i="1"/>
  <c r="U92" i="1"/>
  <c r="V92" i="1"/>
  <c r="S93" i="1"/>
  <c r="T93" i="1"/>
  <c r="U93" i="1"/>
  <c r="V93" i="1"/>
  <c r="S94" i="1"/>
  <c r="T94" i="1"/>
  <c r="U94" i="1"/>
  <c r="V94" i="1"/>
  <c r="S95" i="1"/>
  <c r="T95" i="1"/>
  <c r="U95" i="1"/>
  <c r="V95" i="1"/>
  <c r="S96" i="1"/>
  <c r="T96" i="1"/>
  <c r="U96" i="1"/>
  <c r="V96" i="1"/>
  <c r="S97" i="1"/>
  <c r="T97" i="1"/>
  <c r="U97" i="1"/>
  <c r="V97" i="1"/>
  <c r="S98" i="1"/>
  <c r="T98" i="1"/>
  <c r="U98" i="1"/>
  <c r="V98" i="1"/>
  <c r="S99" i="1"/>
  <c r="T99" i="1"/>
  <c r="U99" i="1"/>
  <c r="V99" i="1"/>
  <c r="S100" i="1"/>
  <c r="T100" i="1"/>
  <c r="U100" i="1"/>
  <c r="V100" i="1"/>
  <c r="S101" i="1"/>
  <c r="T101" i="1"/>
  <c r="U101" i="1"/>
  <c r="V101" i="1"/>
  <c r="S102" i="1"/>
  <c r="T102" i="1"/>
  <c r="U102" i="1"/>
  <c r="V102" i="1"/>
  <c r="S103" i="1"/>
  <c r="T103" i="1"/>
  <c r="U103" i="1"/>
  <c r="V103" i="1"/>
  <c r="S104" i="1"/>
  <c r="T104" i="1"/>
  <c r="U104" i="1"/>
  <c r="V104" i="1"/>
  <c r="S105" i="1"/>
  <c r="T105" i="1"/>
  <c r="U105" i="1"/>
  <c r="V105" i="1"/>
  <c r="S106" i="1"/>
  <c r="T106" i="1"/>
  <c r="U106" i="1"/>
  <c r="V106" i="1"/>
  <c r="S107" i="1"/>
  <c r="T107" i="1"/>
  <c r="U107" i="1"/>
  <c r="V107" i="1"/>
  <c r="S108" i="1"/>
  <c r="T108" i="1"/>
  <c r="U108" i="1"/>
  <c r="V108" i="1"/>
  <c r="S109" i="1"/>
  <c r="T109" i="1"/>
  <c r="U109" i="1"/>
  <c r="V109" i="1"/>
  <c r="S110" i="1"/>
  <c r="T110" i="1"/>
  <c r="U110" i="1"/>
  <c r="V110" i="1"/>
  <c r="S111" i="1"/>
  <c r="T111" i="1"/>
  <c r="U111" i="1"/>
  <c r="V111" i="1"/>
  <c r="S112" i="1"/>
  <c r="T112" i="1"/>
  <c r="U112" i="1"/>
  <c r="V112" i="1"/>
  <c r="S113" i="1"/>
  <c r="T113" i="1"/>
  <c r="U113" i="1"/>
  <c r="V113" i="1"/>
  <c r="S114" i="1"/>
  <c r="T114" i="1"/>
  <c r="U114" i="1"/>
  <c r="V114" i="1"/>
  <c r="S115" i="1"/>
  <c r="T115" i="1"/>
  <c r="U115" i="1"/>
  <c r="V115" i="1"/>
  <c r="S116" i="1"/>
  <c r="T116" i="1"/>
  <c r="U116" i="1"/>
  <c r="V116" i="1"/>
  <c r="S117" i="1"/>
  <c r="T117" i="1"/>
  <c r="U117" i="1"/>
  <c r="V117" i="1"/>
  <c r="S118" i="1"/>
  <c r="T118" i="1"/>
  <c r="U118" i="1"/>
  <c r="V118" i="1"/>
  <c r="S119" i="1"/>
  <c r="T119" i="1"/>
  <c r="U119" i="1"/>
  <c r="V119" i="1"/>
  <c r="S120" i="1"/>
  <c r="T120" i="1"/>
  <c r="U120" i="1"/>
  <c r="V120" i="1"/>
  <c r="S121" i="1"/>
  <c r="T121" i="1"/>
  <c r="U121" i="1"/>
  <c r="V121" i="1"/>
  <c r="S122" i="1"/>
  <c r="T122" i="1"/>
  <c r="U122" i="1"/>
  <c r="V122" i="1"/>
  <c r="S123" i="1"/>
  <c r="T123" i="1"/>
  <c r="U123" i="1"/>
  <c r="V123" i="1"/>
  <c r="S124" i="1"/>
  <c r="T124" i="1"/>
  <c r="U124" i="1"/>
  <c r="V124" i="1"/>
  <c r="S125" i="1"/>
  <c r="T125" i="1"/>
  <c r="U125" i="1"/>
  <c r="V125" i="1"/>
  <c r="S126" i="1"/>
  <c r="T126" i="1"/>
  <c r="U126" i="1"/>
  <c r="V126" i="1"/>
  <c r="S127" i="1"/>
  <c r="T127" i="1"/>
  <c r="U127" i="1"/>
  <c r="V127" i="1"/>
  <c r="S128" i="1"/>
  <c r="T128" i="1"/>
  <c r="U128" i="1"/>
  <c r="V128" i="1"/>
  <c r="S129" i="1"/>
  <c r="T129" i="1"/>
  <c r="U129" i="1"/>
  <c r="V129" i="1"/>
  <c r="S130" i="1"/>
  <c r="T130" i="1"/>
  <c r="U130" i="1"/>
  <c r="V130" i="1"/>
  <c r="S131" i="1"/>
  <c r="T131" i="1"/>
  <c r="U131" i="1"/>
  <c r="V131" i="1"/>
  <c r="S132" i="1"/>
  <c r="T132" i="1"/>
  <c r="U132" i="1"/>
  <c r="V132" i="1"/>
  <c r="S133" i="1"/>
  <c r="T133" i="1"/>
  <c r="U133" i="1"/>
  <c r="V133" i="1"/>
  <c r="S134" i="1"/>
  <c r="T134" i="1"/>
  <c r="U134" i="1"/>
  <c r="V134" i="1"/>
  <c r="S135" i="1"/>
  <c r="T135" i="1"/>
  <c r="U135" i="1"/>
  <c r="V135" i="1"/>
  <c r="S136" i="1"/>
  <c r="T136" i="1"/>
  <c r="U136" i="1"/>
  <c r="V136" i="1"/>
  <c r="S137" i="1"/>
  <c r="T137" i="1"/>
  <c r="U137" i="1"/>
  <c r="V137" i="1"/>
  <c r="S138" i="1"/>
  <c r="T138" i="1"/>
  <c r="U138" i="1"/>
  <c r="V138" i="1"/>
  <c r="S139" i="1"/>
  <c r="T139" i="1"/>
  <c r="U139" i="1"/>
  <c r="V139" i="1"/>
  <c r="S140" i="1"/>
  <c r="T140" i="1"/>
  <c r="U140" i="1"/>
  <c r="V140" i="1"/>
  <c r="S141" i="1"/>
  <c r="T141" i="1"/>
  <c r="U141" i="1"/>
  <c r="V141" i="1"/>
  <c r="S142" i="1"/>
  <c r="T142" i="1"/>
  <c r="U142" i="1"/>
  <c r="V142" i="1"/>
  <c r="S143" i="1"/>
  <c r="T143" i="1"/>
  <c r="U143" i="1"/>
  <c r="V143" i="1"/>
  <c r="S144" i="1"/>
  <c r="T144" i="1"/>
  <c r="U144" i="1"/>
  <c r="V144" i="1"/>
  <c r="S145" i="1"/>
  <c r="T145" i="1"/>
  <c r="U145" i="1"/>
  <c r="V145" i="1"/>
  <c r="S146" i="1"/>
  <c r="T146" i="1"/>
  <c r="U146" i="1"/>
  <c r="V146" i="1"/>
  <c r="S147" i="1"/>
  <c r="T147" i="1"/>
  <c r="U147" i="1"/>
  <c r="V147" i="1"/>
  <c r="S148" i="1"/>
  <c r="T148" i="1"/>
  <c r="U148" i="1"/>
  <c r="V148" i="1"/>
  <c r="S149" i="1"/>
  <c r="T149" i="1"/>
  <c r="U149" i="1"/>
  <c r="V149" i="1"/>
  <c r="S150" i="1"/>
  <c r="T150" i="1"/>
  <c r="U150" i="1"/>
  <c r="V150" i="1"/>
  <c r="S151" i="1"/>
  <c r="T151" i="1"/>
  <c r="U151" i="1"/>
  <c r="V151" i="1"/>
  <c r="S152" i="1"/>
  <c r="T152" i="1"/>
  <c r="U152" i="1"/>
  <c r="V152" i="1"/>
  <c r="S153" i="1"/>
  <c r="T153" i="1"/>
  <c r="U153" i="1"/>
  <c r="V153" i="1"/>
  <c r="S154" i="1"/>
  <c r="T154" i="1"/>
  <c r="U154" i="1"/>
  <c r="V154" i="1"/>
  <c r="S155" i="1"/>
  <c r="T155" i="1"/>
  <c r="U155" i="1"/>
  <c r="V155" i="1"/>
  <c r="S156" i="1"/>
  <c r="T156" i="1"/>
  <c r="U156" i="1"/>
  <c r="V156" i="1"/>
  <c r="S157" i="1"/>
  <c r="T157" i="1"/>
  <c r="U157" i="1"/>
  <c r="V157" i="1"/>
  <c r="S158" i="1"/>
  <c r="T158" i="1"/>
  <c r="U158" i="1"/>
  <c r="V158" i="1"/>
  <c r="S159" i="1"/>
  <c r="T159" i="1"/>
  <c r="U159" i="1"/>
  <c r="V159" i="1"/>
  <c r="S160" i="1"/>
  <c r="T160" i="1"/>
  <c r="U160" i="1"/>
  <c r="V160" i="1"/>
  <c r="S161" i="1"/>
  <c r="T161" i="1"/>
  <c r="U161" i="1"/>
  <c r="V161" i="1"/>
  <c r="S162" i="1"/>
  <c r="T162" i="1"/>
  <c r="U162" i="1"/>
  <c r="V162" i="1"/>
  <c r="S163" i="1"/>
  <c r="T163" i="1"/>
  <c r="U163" i="1"/>
  <c r="V163" i="1"/>
  <c r="S164" i="1"/>
  <c r="T164" i="1"/>
  <c r="U164" i="1"/>
  <c r="V164" i="1"/>
  <c r="S165" i="1"/>
  <c r="T165" i="1"/>
  <c r="U165" i="1"/>
  <c r="V165" i="1"/>
  <c r="S166" i="1"/>
  <c r="T166" i="1"/>
  <c r="U166" i="1"/>
  <c r="V166" i="1"/>
  <c r="S167" i="1"/>
  <c r="T167" i="1"/>
  <c r="U167" i="1"/>
  <c r="V167" i="1"/>
  <c r="S168" i="1"/>
  <c r="T168" i="1"/>
  <c r="U168" i="1"/>
  <c r="V168" i="1"/>
  <c r="S169" i="1"/>
  <c r="T169" i="1"/>
  <c r="U169" i="1"/>
  <c r="V169" i="1"/>
  <c r="S170" i="1"/>
  <c r="T170" i="1"/>
  <c r="U170" i="1"/>
  <c r="V170" i="1"/>
  <c r="S171" i="1"/>
  <c r="T171" i="1"/>
  <c r="U171" i="1"/>
  <c r="V171" i="1"/>
  <c r="S172" i="1"/>
  <c r="T172" i="1"/>
  <c r="U172" i="1"/>
  <c r="V172" i="1"/>
  <c r="S173" i="1"/>
  <c r="T173" i="1"/>
  <c r="U173" i="1"/>
  <c r="V173" i="1"/>
  <c r="S174" i="1"/>
  <c r="T174" i="1"/>
  <c r="U174" i="1"/>
  <c r="V174" i="1"/>
  <c r="S175" i="1"/>
  <c r="T175" i="1"/>
  <c r="U175" i="1"/>
  <c r="V175" i="1"/>
  <c r="S176" i="1"/>
  <c r="T176" i="1"/>
  <c r="U176" i="1"/>
  <c r="V176" i="1"/>
  <c r="S177" i="1"/>
  <c r="T177" i="1"/>
  <c r="U177" i="1"/>
  <c r="V177" i="1"/>
  <c r="S178" i="1"/>
  <c r="T178" i="1"/>
  <c r="U178" i="1"/>
  <c r="V178" i="1"/>
  <c r="S179" i="1"/>
  <c r="T179" i="1"/>
  <c r="U179" i="1"/>
  <c r="V179" i="1"/>
  <c r="S180" i="1"/>
  <c r="T180" i="1"/>
  <c r="U180" i="1"/>
  <c r="V180" i="1"/>
  <c r="S181" i="1"/>
  <c r="T181" i="1"/>
  <c r="U181" i="1"/>
  <c r="V181" i="1"/>
  <c r="S182" i="1"/>
  <c r="T182" i="1"/>
  <c r="U182" i="1"/>
  <c r="V182" i="1"/>
  <c r="S183" i="1"/>
  <c r="T183" i="1"/>
  <c r="U183" i="1"/>
  <c r="V183" i="1"/>
  <c r="S184" i="1"/>
  <c r="T184" i="1"/>
  <c r="U184" i="1"/>
  <c r="V184" i="1"/>
  <c r="S185" i="1"/>
  <c r="T185" i="1"/>
  <c r="U185" i="1"/>
  <c r="V185" i="1"/>
  <c r="S186" i="1"/>
  <c r="T186" i="1"/>
  <c r="U186" i="1"/>
  <c r="V186" i="1"/>
  <c r="S187" i="1"/>
  <c r="T187" i="1"/>
  <c r="U187" i="1"/>
  <c r="V187" i="1"/>
  <c r="S188" i="1"/>
  <c r="T188" i="1"/>
  <c r="U188" i="1"/>
  <c r="V188" i="1"/>
  <c r="S189" i="1"/>
  <c r="T189" i="1"/>
  <c r="U189" i="1"/>
  <c r="V189" i="1"/>
  <c r="S190" i="1"/>
  <c r="T190" i="1"/>
  <c r="U190" i="1"/>
  <c r="V190" i="1"/>
  <c r="S191" i="1"/>
  <c r="T191" i="1"/>
  <c r="U191" i="1"/>
  <c r="V191" i="1"/>
  <c r="S192" i="1"/>
  <c r="T192" i="1"/>
  <c r="U192" i="1"/>
  <c r="V192" i="1"/>
  <c r="S193" i="1"/>
  <c r="T193" i="1"/>
  <c r="U193" i="1"/>
  <c r="V193" i="1"/>
  <c r="S194" i="1"/>
  <c r="T194" i="1"/>
  <c r="U194" i="1"/>
  <c r="V194" i="1"/>
  <c r="S195" i="1"/>
  <c r="T195" i="1"/>
  <c r="U195" i="1"/>
  <c r="V195" i="1"/>
  <c r="S196" i="1"/>
  <c r="T196" i="1"/>
  <c r="U196" i="1"/>
  <c r="V196" i="1"/>
  <c r="S197" i="1"/>
  <c r="T197" i="1"/>
  <c r="U197" i="1"/>
  <c r="V197" i="1"/>
  <c r="S198" i="1"/>
  <c r="T198" i="1"/>
  <c r="U198" i="1"/>
  <c r="V198" i="1"/>
  <c r="S199" i="1"/>
  <c r="T199" i="1"/>
  <c r="U199" i="1"/>
  <c r="V199" i="1"/>
  <c r="S200" i="1"/>
  <c r="T200" i="1"/>
  <c r="U200" i="1"/>
  <c r="V200" i="1"/>
  <c r="S201" i="1"/>
  <c r="T201" i="1"/>
  <c r="U201" i="1"/>
  <c r="V201" i="1"/>
  <c r="S202" i="1"/>
  <c r="T202" i="1"/>
  <c r="U202" i="1"/>
  <c r="V202" i="1"/>
  <c r="S203" i="1"/>
  <c r="T203" i="1"/>
  <c r="U203" i="1"/>
  <c r="V203" i="1"/>
  <c r="S204" i="1"/>
  <c r="T204" i="1"/>
  <c r="U204" i="1"/>
  <c r="V204" i="1"/>
  <c r="S205" i="1"/>
  <c r="T205" i="1"/>
  <c r="U205" i="1"/>
  <c r="V205" i="1"/>
  <c r="S206" i="1"/>
  <c r="T206" i="1"/>
  <c r="U206" i="1"/>
  <c r="V206" i="1"/>
  <c r="S207" i="1"/>
  <c r="T207" i="1"/>
  <c r="U207" i="1"/>
  <c r="V207" i="1"/>
  <c r="S208" i="1"/>
  <c r="T208" i="1"/>
  <c r="U208" i="1"/>
  <c r="V208" i="1"/>
  <c r="S209" i="1"/>
  <c r="T209" i="1"/>
  <c r="U209" i="1"/>
  <c r="V209" i="1"/>
  <c r="S210" i="1"/>
  <c r="T210" i="1"/>
  <c r="U210" i="1"/>
  <c r="V210" i="1"/>
  <c r="S211" i="1"/>
  <c r="T211" i="1"/>
  <c r="U211" i="1"/>
  <c r="V211" i="1"/>
  <c r="S212" i="1"/>
  <c r="T212" i="1"/>
  <c r="U212" i="1"/>
  <c r="V212" i="1"/>
  <c r="S213" i="1"/>
  <c r="T213" i="1"/>
  <c r="U213" i="1"/>
  <c r="V213" i="1"/>
  <c r="S214" i="1"/>
  <c r="T214" i="1"/>
  <c r="U214" i="1"/>
  <c r="V214" i="1"/>
  <c r="S215" i="1"/>
  <c r="T215" i="1"/>
  <c r="U215" i="1"/>
  <c r="V215" i="1"/>
  <c r="S216" i="1"/>
  <c r="T216" i="1"/>
  <c r="U216" i="1"/>
  <c r="V216" i="1"/>
  <c r="S217" i="1"/>
  <c r="T217" i="1"/>
  <c r="U217" i="1"/>
  <c r="V217" i="1"/>
  <c r="S218" i="1"/>
  <c r="T218" i="1"/>
  <c r="U218" i="1"/>
  <c r="V218" i="1"/>
  <c r="S219" i="1"/>
  <c r="T219" i="1"/>
  <c r="U219" i="1"/>
  <c r="V219" i="1"/>
  <c r="S220" i="1"/>
  <c r="T220" i="1"/>
  <c r="U220" i="1"/>
  <c r="V220" i="1"/>
  <c r="S221" i="1"/>
  <c r="T221" i="1"/>
  <c r="U221" i="1"/>
  <c r="V221" i="1"/>
  <c r="S222" i="1"/>
  <c r="T222" i="1"/>
  <c r="U222" i="1"/>
  <c r="V222" i="1"/>
  <c r="S223" i="1"/>
  <c r="T223" i="1"/>
  <c r="U223" i="1"/>
  <c r="V223" i="1"/>
  <c r="S224" i="1"/>
  <c r="T224" i="1"/>
  <c r="U224" i="1"/>
  <c r="V224" i="1"/>
  <c r="S225" i="1"/>
  <c r="T225" i="1"/>
  <c r="U225" i="1"/>
  <c r="V225" i="1"/>
  <c r="S226" i="1"/>
  <c r="T226" i="1"/>
  <c r="U226" i="1"/>
  <c r="V226" i="1"/>
  <c r="S227" i="1"/>
  <c r="T227" i="1"/>
  <c r="U227" i="1"/>
  <c r="V227" i="1"/>
  <c r="S228" i="1"/>
  <c r="T228" i="1"/>
  <c r="U228" i="1"/>
  <c r="V228" i="1"/>
  <c r="S229" i="1"/>
  <c r="T229" i="1"/>
  <c r="U229" i="1"/>
  <c r="V229" i="1"/>
  <c r="S230" i="1"/>
  <c r="T230" i="1"/>
  <c r="U230" i="1"/>
  <c r="V230" i="1"/>
  <c r="S231" i="1"/>
  <c r="T231" i="1"/>
  <c r="U231" i="1"/>
  <c r="V231" i="1"/>
  <c r="S232" i="1"/>
  <c r="T232" i="1"/>
  <c r="U232" i="1"/>
  <c r="V232" i="1"/>
  <c r="S233" i="1"/>
  <c r="T233" i="1"/>
  <c r="U233" i="1"/>
  <c r="V233" i="1"/>
  <c r="S234" i="1"/>
  <c r="T234" i="1"/>
  <c r="U234" i="1"/>
  <c r="V234" i="1"/>
  <c r="S235" i="1"/>
  <c r="T235" i="1"/>
  <c r="U235" i="1"/>
  <c r="V235" i="1"/>
  <c r="S236" i="1"/>
  <c r="T236" i="1"/>
  <c r="U236" i="1"/>
  <c r="V236" i="1"/>
  <c r="S237" i="1"/>
  <c r="T237" i="1"/>
  <c r="U237" i="1"/>
  <c r="V237" i="1"/>
  <c r="S238" i="1"/>
  <c r="T238" i="1"/>
  <c r="U238" i="1"/>
  <c r="V238" i="1"/>
  <c r="S239" i="1"/>
  <c r="T239" i="1"/>
  <c r="U239" i="1"/>
  <c r="V239" i="1"/>
  <c r="S240" i="1"/>
  <c r="T240" i="1"/>
  <c r="U240" i="1"/>
  <c r="V240" i="1"/>
  <c r="S241" i="1"/>
  <c r="T241" i="1"/>
  <c r="U241" i="1"/>
  <c r="V241" i="1"/>
  <c r="S242" i="1"/>
  <c r="T242" i="1"/>
  <c r="U242" i="1"/>
  <c r="V242" i="1"/>
  <c r="S243" i="1"/>
  <c r="T243" i="1"/>
  <c r="U243" i="1"/>
  <c r="V243" i="1"/>
  <c r="S244" i="1"/>
  <c r="T244" i="1"/>
  <c r="U244" i="1"/>
  <c r="V244" i="1"/>
  <c r="S245" i="1"/>
  <c r="T245" i="1"/>
  <c r="U245" i="1"/>
  <c r="V245" i="1"/>
  <c r="S246" i="1"/>
  <c r="T246" i="1"/>
  <c r="U246" i="1"/>
  <c r="V246" i="1"/>
  <c r="S247" i="1"/>
  <c r="T247" i="1"/>
  <c r="U247" i="1"/>
  <c r="V247" i="1"/>
  <c r="S248" i="1"/>
  <c r="T248" i="1"/>
  <c r="U248" i="1"/>
  <c r="V248" i="1"/>
  <c r="S249" i="1"/>
  <c r="T249" i="1"/>
  <c r="U249" i="1"/>
  <c r="V249" i="1"/>
  <c r="S250" i="1"/>
  <c r="T250" i="1"/>
  <c r="U250" i="1"/>
  <c r="V250" i="1"/>
  <c r="S251" i="1"/>
  <c r="T251" i="1"/>
  <c r="U251" i="1"/>
  <c r="V251" i="1"/>
  <c r="S252" i="1"/>
  <c r="T252" i="1"/>
  <c r="U252" i="1"/>
  <c r="V252" i="1"/>
  <c r="S253" i="1"/>
  <c r="T253" i="1"/>
  <c r="U253" i="1"/>
  <c r="V253" i="1"/>
  <c r="S254" i="1"/>
  <c r="T254" i="1"/>
  <c r="U254" i="1"/>
  <c r="V254" i="1"/>
  <c r="S255" i="1"/>
  <c r="T255" i="1"/>
  <c r="U255" i="1"/>
  <c r="V255" i="1"/>
  <c r="S256" i="1"/>
  <c r="T256" i="1"/>
  <c r="U256" i="1"/>
  <c r="V256" i="1"/>
  <c r="S257" i="1"/>
  <c r="T257" i="1"/>
  <c r="U257" i="1"/>
  <c r="V257" i="1"/>
  <c r="S258" i="1"/>
  <c r="T258" i="1"/>
  <c r="U258" i="1"/>
  <c r="V258" i="1"/>
  <c r="S259" i="1"/>
  <c r="T259" i="1"/>
  <c r="U259" i="1"/>
  <c r="V259" i="1"/>
  <c r="S260" i="1"/>
  <c r="T260" i="1"/>
  <c r="U260" i="1"/>
  <c r="V260" i="1"/>
  <c r="S261" i="1"/>
  <c r="T261" i="1"/>
  <c r="U261" i="1"/>
  <c r="V261" i="1"/>
  <c r="S262" i="1"/>
  <c r="T262" i="1"/>
  <c r="U262" i="1"/>
  <c r="V262" i="1"/>
  <c r="S263" i="1"/>
  <c r="T263" i="1"/>
  <c r="U263" i="1"/>
  <c r="V263" i="1"/>
  <c r="S264" i="1"/>
  <c r="T264" i="1"/>
  <c r="U264" i="1"/>
  <c r="V264" i="1"/>
  <c r="S265" i="1"/>
  <c r="T265" i="1"/>
  <c r="U265" i="1"/>
  <c r="V265" i="1"/>
  <c r="S266" i="1"/>
  <c r="T266" i="1"/>
  <c r="U266" i="1"/>
  <c r="V266" i="1"/>
  <c r="S267" i="1"/>
  <c r="T267" i="1"/>
  <c r="U267" i="1"/>
  <c r="V267" i="1"/>
  <c r="S268" i="1"/>
  <c r="T268" i="1"/>
  <c r="U268" i="1"/>
  <c r="V268" i="1"/>
  <c r="S269" i="1"/>
  <c r="T269" i="1"/>
  <c r="U269" i="1"/>
  <c r="V269" i="1"/>
  <c r="S270" i="1"/>
  <c r="T270" i="1"/>
  <c r="U270" i="1"/>
  <c r="V270" i="1"/>
  <c r="S271" i="1"/>
  <c r="T271" i="1"/>
  <c r="U271" i="1"/>
  <c r="V271" i="1"/>
  <c r="S272" i="1"/>
  <c r="T272" i="1"/>
  <c r="U272" i="1"/>
  <c r="V272" i="1"/>
  <c r="S273" i="1"/>
  <c r="T273" i="1"/>
  <c r="U273" i="1"/>
  <c r="V273" i="1"/>
  <c r="S274" i="1"/>
  <c r="T274" i="1"/>
  <c r="U274" i="1"/>
  <c r="V274" i="1"/>
  <c r="S275" i="1"/>
  <c r="T275" i="1"/>
  <c r="U275" i="1"/>
  <c r="V275" i="1"/>
  <c r="S276" i="1"/>
  <c r="T276" i="1"/>
  <c r="U276" i="1"/>
  <c r="V276" i="1"/>
  <c r="S277" i="1"/>
  <c r="T277" i="1"/>
  <c r="U277" i="1"/>
  <c r="V277" i="1"/>
  <c r="S278" i="1"/>
  <c r="T278" i="1"/>
  <c r="U278" i="1"/>
  <c r="V278" i="1"/>
  <c r="S279" i="1"/>
  <c r="T279" i="1"/>
  <c r="U279" i="1"/>
  <c r="V279" i="1"/>
  <c r="S280" i="1"/>
  <c r="T280" i="1"/>
  <c r="U280" i="1"/>
  <c r="V280" i="1"/>
  <c r="S281" i="1"/>
  <c r="T281" i="1"/>
  <c r="U281" i="1"/>
  <c r="V281" i="1"/>
  <c r="S282" i="1"/>
  <c r="T282" i="1"/>
  <c r="U282" i="1"/>
  <c r="V282" i="1"/>
  <c r="S283" i="1"/>
  <c r="T283" i="1"/>
  <c r="U283" i="1"/>
  <c r="V283" i="1"/>
  <c r="S284" i="1"/>
  <c r="T284" i="1"/>
  <c r="U284" i="1"/>
  <c r="V284" i="1"/>
  <c r="S285" i="1"/>
  <c r="T285" i="1"/>
  <c r="U285" i="1"/>
  <c r="V285" i="1"/>
  <c r="S286" i="1"/>
  <c r="T286" i="1"/>
  <c r="U286" i="1"/>
  <c r="V286" i="1"/>
  <c r="S287" i="1"/>
  <c r="T287" i="1"/>
  <c r="U287" i="1"/>
  <c r="V287" i="1"/>
  <c r="S288" i="1"/>
  <c r="T288" i="1"/>
  <c r="U288" i="1"/>
  <c r="V288" i="1"/>
  <c r="S289" i="1"/>
  <c r="T289" i="1"/>
  <c r="U289" i="1"/>
  <c r="V289" i="1"/>
  <c r="S290" i="1"/>
  <c r="T290" i="1"/>
  <c r="U290" i="1"/>
  <c r="V290" i="1"/>
  <c r="S291" i="1"/>
  <c r="T291" i="1"/>
  <c r="U291" i="1"/>
  <c r="V291" i="1"/>
  <c r="S292" i="1"/>
  <c r="T292" i="1"/>
  <c r="U292" i="1"/>
  <c r="V292" i="1"/>
  <c r="S293" i="1"/>
  <c r="T293" i="1"/>
  <c r="U293" i="1"/>
  <c r="V293" i="1"/>
  <c r="S294" i="1"/>
  <c r="T294" i="1"/>
  <c r="U294" i="1"/>
  <c r="V294" i="1"/>
  <c r="S295" i="1"/>
  <c r="T295" i="1"/>
  <c r="U295" i="1"/>
  <c r="V295" i="1"/>
  <c r="S296" i="1"/>
  <c r="T296" i="1"/>
  <c r="U296" i="1"/>
  <c r="V296" i="1"/>
  <c r="S297" i="1"/>
  <c r="T297" i="1"/>
  <c r="U297" i="1"/>
  <c r="V297" i="1"/>
  <c r="S298" i="1"/>
  <c r="T298" i="1"/>
  <c r="U298" i="1"/>
  <c r="V298" i="1"/>
  <c r="S299" i="1"/>
  <c r="T299" i="1"/>
  <c r="U299" i="1"/>
  <c r="V299" i="1"/>
  <c r="S300" i="1"/>
  <c r="T300" i="1"/>
  <c r="U300" i="1"/>
  <c r="V300" i="1"/>
  <c r="S301" i="1"/>
  <c r="T301" i="1"/>
  <c r="U301" i="1"/>
  <c r="V301" i="1"/>
  <c r="S302" i="1"/>
  <c r="T302" i="1"/>
  <c r="U302" i="1"/>
  <c r="V302" i="1"/>
  <c r="S303" i="1"/>
  <c r="T303" i="1"/>
  <c r="U303" i="1"/>
  <c r="V303" i="1"/>
  <c r="S304" i="1"/>
  <c r="T304" i="1"/>
  <c r="U304" i="1"/>
  <c r="V304" i="1"/>
  <c r="S305" i="1"/>
  <c r="T305" i="1"/>
  <c r="U305" i="1"/>
  <c r="V305" i="1"/>
  <c r="S306" i="1"/>
  <c r="T306" i="1"/>
  <c r="U306" i="1"/>
  <c r="V306" i="1"/>
  <c r="S307" i="1"/>
  <c r="T307" i="1"/>
  <c r="U307" i="1"/>
  <c r="V307" i="1"/>
  <c r="S308" i="1"/>
  <c r="T308" i="1"/>
  <c r="U308" i="1"/>
  <c r="V308" i="1"/>
  <c r="S309" i="1"/>
  <c r="T309" i="1"/>
  <c r="U309" i="1"/>
  <c r="V309" i="1"/>
  <c r="S310" i="1"/>
  <c r="T310" i="1"/>
  <c r="U310" i="1"/>
  <c r="V310" i="1"/>
  <c r="S311" i="1"/>
  <c r="T311" i="1"/>
  <c r="U311" i="1"/>
  <c r="V311" i="1"/>
  <c r="S312" i="1"/>
  <c r="T312" i="1"/>
  <c r="U312" i="1"/>
  <c r="V312" i="1"/>
  <c r="S313" i="1"/>
  <c r="T313" i="1"/>
  <c r="U313" i="1"/>
  <c r="V313" i="1"/>
  <c r="S314" i="1"/>
  <c r="T314" i="1"/>
  <c r="U314" i="1"/>
  <c r="V314" i="1"/>
  <c r="S315" i="1"/>
  <c r="T315" i="1"/>
  <c r="U315" i="1"/>
  <c r="V315" i="1"/>
  <c r="S316" i="1"/>
  <c r="T316" i="1"/>
  <c r="U316" i="1"/>
  <c r="V316" i="1"/>
  <c r="S317" i="1"/>
  <c r="T317" i="1"/>
  <c r="U317" i="1"/>
  <c r="V317" i="1"/>
  <c r="S318" i="1"/>
  <c r="T318" i="1"/>
  <c r="U318" i="1"/>
  <c r="V318" i="1"/>
  <c r="S319" i="1"/>
  <c r="T319" i="1"/>
  <c r="U319" i="1"/>
  <c r="V319" i="1"/>
  <c r="S320" i="1"/>
  <c r="T320" i="1"/>
  <c r="U320" i="1"/>
  <c r="V320" i="1"/>
  <c r="S321" i="1"/>
  <c r="T321" i="1"/>
  <c r="U321" i="1"/>
  <c r="V321" i="1"/>
  <c r="S322" i="1"/>
  <c r="T322" i="1"/>
  <c r="U322" i="1"/>
  <c r="V322" i="1"/>
  <c r="S323" i="1"/>
  <c r="T323" i="1"/>
  <c r="U323" i="1"/>
  <c r="V323" i="1"/>
  <c r="S324" i="1"/>
  <c r="T324" i="1"/>
  <c r="U324" i="1"/>
  <c r="V324" i="1"/>
  <c r="S325" i="1"/>
  <c r="T325" i="1"/>
  <c r="U325" i="1"/>
  <c r="V325" i="1"/>
  <c r="S326" i="1"/>
  <c r="T326" i="1"/>
  <c r="U326" i="1"/>
  <c r="V326" i="1"/>
  <c r="S327" i="1"/>
  <c r="T327" i="1"/>
  <c r="U327" i="1"/>
  <c r="V327" i="1"/>
  <c r="S328" i="1"/>
  <c r="T328" i="1"/>
  <c r="U328" i="1"/>
  <c r="V328" i="1"/>
  <c r="S329" i="1"/>
  <c r="T329" i="1"/>
  <c r="U329" i="1"/>
  <c r="V329" i="1"/>
  <c r="S330" i="1"/>
  <c r="T330" i="1"/>
  <c r="U330" i="1"/>
  <c r="V330" i="1"/>
  <c r="S331" i="1"/>
  <c r="T331" i="1"/>
  <c r="U331" i="1"/>
  <c r="V331" i="1"/>
  <c r="S332" i="1"/>
  <c r="T332" i="1"/>
  <c r="U332" i="1"/>
  <c r="V332" i="1"/>
  <c r="S333" i="1"/>
  <c r="T333" i="1"/>
  <c r="U333" i="1"/>
  <c r="V333" i="1"/>
  <c r="S334" i="1"/>
  <c r="T334" i="1"/>
  <c r="U334" i="1"/>
  <c r="V334" i="1"/>
  <c r="S335" i="1"/>
  <c r="T335" i="1"/>
  <c r="U335" i="1"/>
  <c r="V335" i="1"/>
  <c r="S336" i="1"/>
  <c r="T336" i="1"/>
  <c r="U336" i="1"/>
  <c r="V336" i="1"/>
  <c r="S337" i="1"/>
  <c r="T337" i="1"/>
  <c r="U337" i="1"/>
  <c r="V337" i="1"/>
  <c r="S338" i="1"/>
  <c r="T338" i="1"/>
  <c r="U338" i="1"/>
  <c r="V338" i="1"/>
  <c r="S339" i="1"/>
  <c r="T339" i="1"/>
  <c r="U339" i="1"/>
  <c r="V339" i="1"/>
  <c r="S340" i="1"/>
  <c r="T340" i="1"/>
  <c r="U340" i="1"/>
  <c r="V340" i="1"/>
  <c r="S341" i="1"/>
  <c r="T341" i="1"/>
  <c r="U341" i="1"/>
  <c r="V341" i="1"/>
  <c r="S342" i="1"/>
  <c r="T342" i="1"/>
  <c r="U342" i="1"/>
  <c r="V342" i="1"/>
  <c r="S343" i="1"/>
  <c r="T343" i="1"/>
  <c r="U343" i="1"/>
  <c r="V343" i="1"/>
  <c r="S344" i="1"/>
  <c r="T344" i="1"/>
  <c r="U344" i="1"/>
  <c r="V344" i="1"/>
  <c r="S345" i="1"/>
  <c r="T345" i="1"/>
  <c r="U345" i="1"/>
  <c r="V345" i="1"/>
  <c r="S346" i="1"/>
  <c r="T346" i="1"/>
  <c r="U346" i="1"/>
  <c r="V346" i="1"/>
  <c r="S347" i="1"/>
  <c r="T347" i="1"/>
  <c r="U347" i="1"/>
  <c r="V347" i="1"/>
  <c r="S348" i="1"/>
  <c r="T348" i="1"/>
  <c r="U348" i="1"/>
  <c r="V348" i="1"/>
  <c r="S349" i="1"/>
  <c r="T349" i="1"/>
  <c r="U349" i="1"/>
  <c r="V349" i="1"/>
  <c r="S350" i="1"/>
  <c r="T350" i="1"/>
  <c r="U350" i="1"/>
  <c r="V350" i="1"/>
  <c r="S351" i="1"/>
  <c r="T351" i="1"/>
  <c r="U351" i="1"/>
  <c r="V351" i="1"/>
  <c r="S352" i="1"/>
  <c r="T352" i="1"/>
  <c r="U352" i="1"/>
  <c r="V352" i="1"/>
  <c r="S353" i="1"/>
  <c r="T353" i="1"/>
  <c r="U353" i="1"/>
  <c r="V353" i="1"/>
  <c r="S354" i="1"/>
  <c r="T354" i="1"/>
  <c r="U354" i="1"/>
  <c r="V354" i="1"/>
  <c r="S355" i="1"/>
  <c r="T355" i="1"/>
  <c r="U355" i="1"/>
  <c r="V355" i="1"/>
  <c r="S356" i="1"/>
  <c r="T356" i="1"/>
  <c r="U356" i="1"/>
  <c r="V356" i="1"/>
  <c r="S357" i="1"/>
  <c r="T357" i="1"/>
  <c r="U357" i="1"/>
  <c r="V357" i="1"/>
  <c r="S358" i="1"/>
  <c r="T358" i="1"/>
  <c r="U358" i="1"/>
  <c r="V358" i="1"/>
  <c r="S359" i="1"/>
  <c r="T359" i="1"/>
  <c r="U359" i="1"/>
  <c r="V359" i="1"/>
  <c r="S360" i="1"/>
  <c r="T360" i="1"/>
  <c r="U360" i="1"/>
  <c r="V360" i="1"/>
  <c r="S361" i="1"/>
  <c r="T361" i="1"/>
  <c r="U361" i="1"/>
  <c r="V361" i="1"/>
  <c r="S362" i="1"/>
  <c r="T362" i="1"/>
  <c r="U362" i="1"/>
  <c r="V362" i="1"/>
  <c r="S363" i="1"/>
  <c r="T363" i="1"/>
  <c r="U363" i="1"/>
  <c r="V363" i="1"/>
  <c r="S364" i="1"/>
  <c r="T364" i="1"/>
  <c r="U364" i="1"/>
  <c r="V364" i="1"/>
  <c r="S365" i="1"/>
  <c r="T365" i="1"/>
  <c r="U365" i="1"/>
  <c r="V365" i="1"/>
  <c r="S366" i="1"/>
  <c r="T366" i="1"/>
  <c r="U366" i="1"/>
  <c r="V366" i="1"/>
  <c r="S367" i="1"/>
  <c r="T367" i="1"/>
  <c r="U367" i="1"/>
  <c r="V367" i="1"/>
  <c r="S368" i="1"/>
  <c r="T368" i="1"/>
  <c r="U368" i="1"/>
  <c r="V368" i="1"/>
  <c r="S369" i="1"/>
  <c r="T369" i="1"/>
  <c r="U369" i="1"/>
  <c r="V369" i="1"/>
  <c r="S370" i="1"/>
  <c r="T370" i="1"/>
  <c r="U370" i="1"/>
  <c r="V370" i="1"/>
  <c r="S371" i="1"/>
  <c r="T371" i="1"/>
  <c r="U371" i="1"/>
  <c r="V371" i="1"/>
  <c r="S372" i="1"/>
  <c r="T372" i="1"/>
  <c r="U372" i="1"/>
  <c r="V372" i="1"/>
  <c r="S373" i="1"/>
  <c r="T373" i="1"/>
  <c r="U373" i="1"/>
  <c r="V373" i="1"/>
  <c r="S374" i="1"/>
  <c r="T374" i="1"/>
  <c r="U374" i="1"/>
  <c r="V374" i="1"/>
  <c r="S375" i="1"/>
  <c r="T375" i="1"/>
  <c r="U375" i="1"/>
  <c r="V375" i="1"/>
  <c r="S376" i="1"/>
  <c r="T376" i="1"/>
  <c r="U376" i="1"/>
  <c r="V376" i="1"/>
  <c r="S377" i="1"/>
  <c r="T377" i="1"/>
  <c r="U377" i="1"/>
  <c r="V377" i="1"/>
  <c r="S378" i="1"/>
  <c r="T378" i="1"/>
  <c r="U378" i="1"/>
  <c r="V378" i="1"/>
  <c r="S379" i="1"/>
  <c r="T379" i="1"/>
  <c r="U379" i="1"/>
  <c r="V379" i="1"/>
  <c r="S380" i="1"/>
  <c r="T380" i="1"/>
  <c r="U380" i="1"/>
  <c r="V380" i="1"/>
  <c r="S381" i="1"/>
  <c r="T381" i="1"/>
  <c r="U381" i="1"/>
  <c r="V381" i="1"/>
  <c r="S382" i="1"/>
  <c r="T382" i="1"/>
  <c r="U382" i="1"/>
  <c r="V382" i="1"/>
  <c r="S383" i="1"/>
  <c r="T383" i="1"/>
  <c r="U383" i="1"/>
  <c r="V383" i="1"/>
  <c r="S384" i="1"/>
  <c r="T384" i="1"/>
  <c r="U384" i="1"/>
  <c r="V384" i="1"/>
  <c r="S385" i="1"/>
  <c r="T385" i="1"/>
  <c r="U385" i="1"/>
  <c r="V385" i="1"/>
  <c r="S386" i="1"/>
  <c r="T386" i="1"/>
  <c r="U386" i="1"/>
  <c r="V386" i="1"/>
  <c r="S387" i="1"/>
  <c r="T387" i="1"/>
  <c r="U387" i="1"/>
  <c r="V387" i="1"/>
  <c r="S388" i="1"/>
  <c r="T388" i="1"/>
  <c r="U388" i="1"/>
  <c r="V388" i="1"/>
  <c r="S389" i="1"/>
  <c r="T389" i="1"/>
  <c r="U389" i="1"/>
  <c r="V389" i="1"/>
  <c r="S390" i="1"/>
  <c r="T390" i="1"/>
  <c r="U390" i="1"/>
  <c r="V390" i="1"/>
  <c r="S391" i="1"/>
  <c r="T391" i="1"/>
  <c r="U391" i="1"/>
  <c r="V391" i="1"/>
  <c r="S392" i="1"/>
  <c r="T392" i="1"/>
  <c r="U392" i="1"/>
  <c r="V392" i="1"/>
  <c r="S393" i="1"/>
  <c r="T393" i="1"/>
  <c r="U393" i="1"/>
  <c r="V393" i="1"/>
  <c r="S394" i="1"/>
  <c r="T394" i="1"/>
  <c r="U394" i="1"/>
  <c r="V394" i="1"/>
  <c r="S395" i="1"/>
  <c r="T395" i="1"/>
  <c r="U395" i="1"/>
  <c r="V395" i="1"/>
  <c r="S396" i="1"/>
  <c r="T396" i="1"/>
  <c r="U396" i="1"/>
  <c r="V396" i="1"/>
  <c r="S397" i="1"/>
  <c r="T397" i="1"/>
  <c r="U397" i="1"/>
  <c r="V397" i="1"/>
  <c r="S398" i="1"/>
  <c r="T398" i="1"/>
  <c r="U398" i="1"/>
  <c r="V398" i="1"/>
  <c r="S399" i="1"/>
  <c r="T399" i="1"/>
  <c r="U399" i="1"/>
  <c r="V399" i="1"/>
  <c r="S400" i="1"/>
  <c r="T400" i="1"/>
  <c r="U400" i="1"/>
  <c r="V400" i="1"/>
  <c r="S401" i="1"/>
  <c r="T401" i="1"/>
  <c r="U401" i="1"/>
  <c r="V401" i="1"/>
  <c r="S402" i="1"/>
  <c r="T402" i="1"/>
  <c r="U402" i="1"/>
  <c r="V402" i="1"/>
  <c r="S403" i="1"/>
  <c r="T403" i="1"/>
  <c r="U403" i="1"/>
  <c r="V403" i="1"/>
  <c r="S404" i="1"/>
  <c r="T404" i="1"/>
  <c r="U404" i="1"/>
  <c r="V404" i="1"/>
  <c r="S405" i="1"/>
  <c r="T405" i="1"/>
  <c r="U405" i="1"/>
  <c r="V405" i="1"/>
  <c r="S406" i="1"/>
  <c r="T406" i="1"/>
  <c r="U406" i="1"/>
  <c r="V406" i="1"/>
  <c r="S407" i="1"/>
  <c r="T407" i="1"/>
  <c r="U407" i="1"/>
  <c r="V407" i="1"/>
  <c r="S408" i="1"/>
  <c r="T408" i="1"/>
  <c r="U408" i="1"/>
  <c r="V408" i="1"/>
  <c r="S409" i="1"/>
  <c r="T409" i="1"/>
  <c r="U409" i="1"/>
  <c r="V409" i="1"/>
  <c r="S410" i="1"/>
  <c r="T410" i="1"/>
  <c r="U410" i="1"/>
  <c r="V410" i="1"/>
  <c r="S411" i="1"/>
  <c r="T411" i="1"/>
  <c r="U411" i="1"/>
  <c r="V411" i="1"/>
  <c r="S412" i="1"/>
  <c r="T412" i="1"/>
  <c r="U412" i="1"/>
  <c r="V412" i="1"/>
  <c r="S413" i="1"/>
  <c r="T413" i="1"/>
  <c r="U413" i="1"/>
  <c r="V413" i="1"/>
  <c r="S414" i="1"/>
  <c r="T414" i="1"/>
  <c r="U414" i="1"/>
  <c r="V414" i="1"/>
  <c r="S415" i="1"/>
  <c r="T415" i="1"/>
  <c r="U415" i="1"/>
  <c r="V415" i="1"/>
  <c r="S416" i="1"/>
  <c r="T416" i="1"/>
  <c r="U416" i="1"/>
  <c r="V416" i="1"/>
  <c r="S417" i="1"/>
  <c r="T417" i="1"/>
  <c r="U417" i="1"/>
  <c r="V417" i="1"/>
  <c r="S418" i="1"/>
  <c r="T418" i="1"/>
  <c r="U418" i="1"/>
  <c r="V418" i="1"/>
  <c r="S419" i="1"/>
  <c r="T419" i="1"/>
  <c r="U419" i="1"/>
  <c r="V419" i="1"/>
  <c r="S420" i="1"/>
  <c r="T420" i="1"/>
  <c r="U420" i="1"/>
  <c r="V420" i="1"/>
  <c r="S421" i="1"/>
  <c r="T421" i="1"/>
  <c r="U421" i="1"/>
  <c r="V421" i="1"/>
  <c r="S422" i="1"/>
  <c r="T422" i="1"/>
  <c r="U422" i="1"/>
  <c r="V422" i="1"/>
  <c r="S423" i="1"/>
  <c r="T423" i="1"/>
  <c r="U423" i="1"/>
  <c r="V423" i="1"/>
  <c r="S424" i="1"/>
  <c r="T424" i="1"/>
  <c r="U424" i="1"/>
  <c r="V424" i="1"/>
  <c r="S425" i="1"/>
  <c r="T425" i="1"/>
  <c r="U425" i="1"/>
  <c r="V425" i="1"/>
  <c r="S426" i="1"/>
  <c r="T426" i="1"/>
  <c r="U426" i="1"/>
  <c r="V426" i="1"/>
  <c r="S427" i="1"/>
  <c r="T427" i="1"/>
  <c r="U427" i="1"/>
  <c r="V427" i="1"/>
  <c r="S428" i="1"/>
  <c r="T428" i="1"/>
  <c r="U428" i="1"/>
  <c r="V428" i="1"/>
  <c r="S429" i="1"/>
  <c r="T429" i="1"/>
  <c r="U429" i="1"/>
  <c r="V429" i="1"/>
  <c r="S430" i="1"/>
  <c r="T430" i="1"/>
  <c r="U430" i="1"/>
  <c r="V430" i="1"/>
  <c r="S431" i="1"/>
  <c r="T431" i="1"/>
  <c r="U431" i="1"/>
  <c r="V431" i="1"/>
  <c r="S432" i="1"/>
  <c r="T432" i="1"/>
  <c r="U432" i="1"/>
  <c r="V432" i="1"/>
  <c r="S433" i="1"/>
  <c r="T433" i="1"/>
  <c r="U433" i="1"/>
  <c r="V433" i="1"/>
  <c r="S434" i="1"/>
  <c r="T434" i="1"/>
  <c r="U434" i="1"/>
  <c r="V434" i="1"/>
  <c r="S435" i="1"/>
  <c r="T435" i="1"/>
  <c r="U435" i="1"/>
  <c r="V435" i="1"/>
  <c r="S436" i="1"/>
  <c r="T436" i="1"/>
  <c r="U436" i="1"/>
  <c r="V436" i="1"/>
  <c r="S437" i="1"/>
  <c r="T437" i="1"/>
  <c r="U437" i="1"/>
  <c r="V437" i="1"/>
  <c r="S438" i="1"/>
  <c r="T438" i="1"/>
  <c r="U438" i="1"/>
  <c r="V438" i="1"/>
  <c r="S439" i="1"/>
  <c r="T439" i="1"/>
  <c r="U439" i="1"/>
  <c r="V439" i="1"/>
  <c r="S440" i="1"/>
  <c r="T440" i="1"/>
  <c r="U440" i="1"/>
  <c r="V440" i="1"/>
  <c r="S441" i="1"/>
  <c r="T441" i="1"/>
  <c r="U441" i="1"/>
  <c r="V441" i="1"/>
  <c r="S442" i="1"/>
  <c r="T442" i="1"/>
  <c r="U442" i="1"/>
  <c r="V442" i="1"/>
  <c r="S443" i="1"/>
  <c r="T443" i="1"/>
  <c r="U443" i="1"/>
  <c r="V443" i="1"/>
  <c r="S444" i="1"/>
  <c r="T444" i="1"/>
  <c r="U444" i="1"/>
  <c r="V444" i="1"/>
  <c r="S445" i="1"/>
  <c r="T445" i="1"/>
  <c r="U445" i="1"/>
  <c r="V445" i="1"/>
  <c r="S446" i="1"/>
  <c r="T446" i="1"/>
  <c r="U446" i="1"/>
  <c r="V446" i="1"/>
  <c r="S447" i="1"/>
  <c r="T447" i="1"/>
  <c r="U447" i="1"/>
  <c r="V447" i="1"/>
  <c r="S448" i="1"/>
  <c r="T448" i="1"/>
  <c r="U448" i="1"/>
  <c r="V448" i="1"/>
  <c r="S449" i="1"/>
  <c r="T449" i="1"/>
  <c r="U449" i="1"/>
  <c r="V449" i="1"/>
  <c r="S450" i="1"/>
  <c r="T450" i="1"/>
  <c r="U450" i="1"/>
  <c r="V450" i="1"/>
  <c r="S451" i="1"/>
  <c r="T451" i="1"/>
  <c r="U451" i="1"/>
  <c r="V451" i="1"/>
  <c r="S452" i="1"/>
  <c r="T452" i="1"/>
  <c r="U452" i="1"/>
  <c r="V452" i="1"/>
  <c r="S453" i="1"/>
  <c r="T453" i="1"/>
  <c r="U453" i="1"/>
  <c r="V453" i="1"/>
  <c r="S454" i="1"/>
  <c r="T454" i="1"/>
  <c r="U454" i="1"/>
  <c r="V454" i="1"/>
  <c r="S455" i="1"/>
  <c r="T455" i="1"/>
  <c r="U455" i="1"/>
  <c r="V455" i="1"/>
  <c r="S456" i="1"/>
  <c r="T456" i="1"/>
  <c r="U456" i="1"/>
  <c r="V456" i="1"/>
  <c r="S457" i="1"/>
  <c r="T457" i="1"/>
  <c r="U457" i="1"/>
  <c r="V457" i="1"/>
  <c r="S458" i="1"/>
  <c r="T458" i="1"/>
  <c r="U458" i="1"/>
  <c r="V458" i="1"/>
  <c r="S459" i="1"/>
  <c r="T459" i="1"/>
  <c r="U459" i="1"/>
  <c r="V459" i="1"/>
  <c r="S460" i="1"/>
  <c r="T460" i="1"/>
  <c r="U460" i="1"/>
  <c r="V460" i="1"/>
  <c r="S461" i="1"/>
  <c r="T461" i="1"/>
  <c r="U461" i="1"/>
  <c r="V461" i="1"/>
  <c r="S462" i="1"/>
  <c r="T462" i="1"/>
  <c r="U462" i="1"/>
  <c r="V462" i="1"/>
  <c r="S463" i="1"/>
  <c r="T463" i="1"/>
  <c r="U463" i="1"/>
  <c r="V463" i="1"/>
  <c r="S464" i="1"/>
  <c r="T464" i="1"/>
  <c r="U464" i="1"/>
  <c r="V464" i="1"/>
  <c r="S465" i="1"/>
  <c r="T465" i="1"/>
  <c r="U465" i="1"/>
  <c r="V465" i="1"/>
  <c r="S466" i="1"/>
  <c r="T466" i="1"/>
  <c r="U466" i="1"/>
  <c r="V466" i="1"/>
  <c r="S467" i="1"/>
  <c r="T467" i="1"/>
  <c r="U467" i="1"/>
  <c r="V467" i="1"/>
  <c r="S468" i="1"/>
  <c r="T468" i="1"/>
  <c r="U468" i="1"/>
  <c r="V468" i="1"/>
  <c r="S469" i="1"/>
  <c r="T469" i="1"/>
  <c r="U469" i="1"/>
  <c r="V469" i="1"/>
  <c r="S470" i="1"/>
  <c r="T470" i="1"/>
  <c r="U470" i="1"/>
  <c r="V470" i="1"/>
  <c r="S471" i="1"/>
  <c r="T471" i="1"/>
  <c r="U471" i="1"/>
  <c r="V471" i="1"/>
  <c r="S472" i="1"/>
  <c r="T472" i="1"/>
  <c r="U472" i="1"/>
  <c r="V472" i="1"/>
  <c r="S473" i="1"/>
  <c r="T473" i="1"/>
  <c r="U473" i="1"/>
  <c r="V473" i="1"/>
  <c r="S474" i="1"/>
  <c r="T474" i="1"/>
  <c r="U474" i="1"/>
  <c r="V474" i="1"/>
  <c r="S475" i="1"/>
  <c r="T475" i="1"/>
  <c r="U475" i="1"/>
  <c r="V475" i="1"/>
  <c r="S476" i="1"/>
  <c r="T476" i="1"/>
  <c r="U476" i="1"/>
  <c r="V476" i="1"/>
  <c r="S477" i="1"/>
  <c r="T477" i="1"/>
  <c r="U477" i="1"/>
  <c r="V477" i="1"/>
  <c r="S478" i="1"/>
  <c r="T478" i="1"/>
  <c r="U478" i="1"/>
  <c r="V478" i="1"/>
  <c r="S479" i="1"/>
  <c r="T479" i="1"/>
  <c r="U479" i="1"/>
  <c r="V479" i="1"/>
  <c r="S480" i="1"/>
  <c r="T480" i="1"/>
  <c r="U480" i="1"/>
  <c r="V480" i="1"/>
  <c r="S481" i="1"/>
  <c r="T481" i="1"/>
  <c r="U481" i="1"/>
  <c r="V481" i="1"/>
  <c r="S482" i="1"/>
  <c r="T482" i="1"/>
  <c r="U482" i="1"/>
  <c r="V482" i="1"/>
  <c r="S483" i="1"/>
  <c r="T483" i="1"/>
  <c r="U483" i="1"/>
  <c r="V483" i="1"/>
  <c r="S484" i="1"/>
  <c r="T484" i="1"/>
  <c r="U484" i="1"/>
  <c r="V484" i="1"/>
  <c r="S485" i="1"/>
  <c r="T485" i="1"/>
  <c r="U485" i="1"/>
  <c r="V485" i="1"/>
  <c r="S486" i="1"/>
  <c r="T486" i="1"/>
  <c r="U486" i="1"/>
  <c r="V486" i="1"/>
  <c r="S487" i="1"/>
  <c r="T487" i="1"/>
  <c r="U487" i="1"/>
  <c r="V487" i="1"/>
  <c r="S488" i="1"/>
  <c r="T488" i="1"/>
  <c r="U488" i="1"/>
  <c r="V488" i="1"/>
  <c r="S489" i="1"/>
  <c r="T489" i="1"/>
  <c r="U489" i="1"/>
  <c r="V489" i="1"/>
  <c r="S490" i="1"/>
  <c r="T490" i="1"/>
  <c r="U490" i="1"/>
  <c r="V490" i="1"/>
  <c r="S491" i="1"/>
  <c r="T491" i="1"/>
  <c r="U491" i="1"/>
  <c r="V491" i="1"/>
  <c r="S492" i="1"/>
  <c r="T492" i="1"/>
  <c r="U492" i="1"/>
  <c r="V492" i="1"/>
  <c r="S493" i="1"/>
  <c r="T493" i="1"/>
  <c r="U493" i="1"/>
  <c r="V493" i="1"/>
  <c r="S494" i="1"/>
  <c r="T494" i="1"/>
  <c r="U494" i="1"/>
  <c r="V494" i="1"/>
  <c r="S495" i="1"/>
  <c r="T495" i="1"/>
  <c r="U495" i="1"/>
  <c r="V495" i="1"/>
  <c r="S496" i="1"/>
  <c r="T496" i="1"/>
  <c r="U496" i="1"/>
  <c r="V496" i="1"/>
  <c r="S497" i="1"/>
  <c r="T497" i="1"/>
  <c r="U497" i="1"/>
  <c r="V497" i="1"/>
  <c r="S498" i="1"/>
  <c r="T498" i="1"/>
  <c r="U498" i="1"/>
  <c r="V498" i="1"/>
  <c r="S499" i="1"/>
  <c r="T499" i="1"/>
  <c r="U499" i="1"/>
  <c r="V499" i="1"/>
  <c r="S500" i="1"/>
  <c r="T500" i="1"/>
  <c r="U500" i="1"/>
  <c r="V500" i="1"/>
  <c r="S501" i="1"/>
  <c r="T501" i="1"/>
  <c r="U501" i="1"/>
  <c r="V501" i="1"/>
  <c r="S502" i="1"/>
  <c r="T502" i="1"/>
  <c r="U502" i="1"/>
  <c r="V502" i="1"/>
  <c r="S503" i="1"/>
  <c r="T503" i="1"/>
  <c r="U503" i="1"/>
  <c r="V503" i="1"/>
  <c r="S504" i="1"/>
  <c r="T504" i="1"/>
  <c r="U504" i="1"/>
  <c r="V504" i="1"/>
  <c r="S505" i="1"/>
  <c r="T505" i="1"/>
  <c r="U505" i="1"/>
  <c r="V505" i="1"/>
  <c r="S506" i="1"/>
  <c r="T506" i="1"/>
  <c r="U506" i="1"/>
  <c r="V506" i="1"/>
  <c r="S507" i="1"/>
  <c r="T507" i="1"/>
  <c r="U507" i="1"/>
  <c r="V507" i="1"/>
  <c r="S508" i="1"/>
  <c r="T508" i="1"/>
  <c r="U508" i="1"/>
  <c r="V508" i="1"/>
  <c r="S509" i="1"/>
  <c r="T509" i="1"/>
  <c r="U509" i="1"/>
  <c r="V509" i="1"/>
  <c r="S510" i="1"/>
  <c r="T510" i="1"/>
  <c r="U510" i="1"/>
  <c r="V510" i="1"/>
  <c r="S511" i="1"/>
  <c r="T511" i="1"/>
  <c r="U511" i="1"/>
  <c r="V511" i="1"/>
  <c r="S512" i="1"/>
  <c r="T512" i="1"/>
  <c r="U512" i="1"/>
  <c r="V512" i="1"/>
  <c r="S513" i="1"/>
  <c r="T513" i="1"/>
  <c r="U513" i="1"/>
  <c r="V513" i="1"/>
  <c r="S514" i="1"/>
  <c r="T514" i="1"/>
  <c r="U514" i="1"/>
  <c r="V514" i="1"/>
  <c r="S515" i="1"/>
  <c r="T515" i="1"/>
  <c r="U515" i="1"/>
  <c r="V515" i="1"/>
  <c r="S516" i="1"/>
  <c r="T516" i="1"/>
  <c r="U516" i="1"/>
  <c r="V516" i="1"/>
  <c r="S517" i="1"/>
  <c r="T517" i="1"/>
  <c r="U517" i="1"/>
  <c r="V517" i="1"/>
  <c r="S518" i="1"/>
  <c r="T518" i="1"/>
  <c r="U518" i="1"/>
  <c r="V518" i="1"/>
  <c r="S519" i="1"/>
  <c r="T519" i="1"/>
  <c r="U519" i="1"/>
  <c r="V519" i="1"/>
  <c r="S520" i="1"/>
  <c r="T520" i="1"/>
  <c r="U520" i="1"/>
  <c r="V520" i="1"/>
  <c r="S521" i="1"/>
  <c r="T521" i="1"/>
  <c r="U521" i="1"/>
  <c r="V521" i="1"/>
  <c r="S522" i="1"/>
  <c r="T522" i="1"/>
  <c r="U522" i="1"/>
  <c r="V522" i="1"/>
  <c r="S523" i="1"/>
  <c r="T523" i="1"/>
  <c r="U523" i="1"/>
  <c r="V523" i="1"/>
  <c r="S524" i="1"/>
  <c r="T524" i="1"/>
  <c r="U524" i="1"/>
  <c r="V524" i="1"/>
  <c r="S525" i="1"/>
  <c r="T525" i="1"/>
  <c r="U525" i="1"/>
  <c r="V525" i="1"/>
  <c r="S526" i="1"/>
  <c r="T526" i="1"/>
  <c r="U526" i="1"/>
  <c r="V526" i="1"/>
  <c r="S527" i="1"/>
  <c r="T527" i="1"/>
  <c r="U527" i="1"/>
  <c r="V527" i="1"/>
  <c r="S528" i="1"/>
  <c r="T528" i="1"/>
  <c r="U528" i="1"/>
  <c r="V528" i="1"/>
  <c r="S529" i="1"/>
  <c r="T529" i="1"/>
  <c r="U529" i="1"/>
  <c r="V529" i="1"/>
  <c r="S530" i="1"/>
  <c r="T530" i="1"/>
  <c r="U530" i="1"/>
  <c r="V530" i="1"/>
  <c r="S531" i="1"/>
  <c r="T531" i="1"/>
  <c r="U531" i="1"/>
  <c r="V531" i="1"/>
  <c r="S532" i="1"/>
  <c r="T532" i="1"/>
  <c r="U532" i="1"/>
  <c r="V532" i="1"/>
  <c r="S533" i="1"/>
  <c r="T533" i="1"/>
  <c r="U533" i="1"/>
  <c r="V533" i="1"/>
  <c r="S534" i="1"/>
  <c r="T534" i="1"/>
  <c r="U534" i="1"/>
  <c r="V534" i="1"/>
  <c r="S535" i="1"/>
  <c r="T535" i="1"/>
  <c r="U535" i="1"/>
  <c r="V535" i="1"/>
  <c r="S536" i="1"/>
  <c r="T536" i="1"/>
  <c r="U536" i="1"/>
  <c r="V536" i="1"/>
  <c r="S537" i="1"/>
  <c r="T537" i="1"/>
  <c r="U537" i="1"/>
  <c r="V537" i="1"/>
  <c r="S538" i="1"/>
  <c r="T538" i="1"/>
  <c r="U538" i="1"/>
  <c r="V538" i="1"/>
  <c r="S539" i="1"/>
  <c r="T539" i="1"/>
  <c r="U539" i="1"/>
  <c r="V539" i="1"/>
  <c r="S540" i="1"/>
  <c r="T540" i="1"/>
  <c r="U540" i="1"/>
  <c r="V540" i="1"/>
  <c r="S541" i="1"/>
  <c r="T541" i="1"/>
  <c r="U541" i="1"/>
  <c r="V541" i="1"/>
  <c r="S542" i="1"/>
  <c r="T542" i="1"/>
  <c r="U542" i="1"/>
  <c r="V542" i="1"/>
  <c r="S543" i="1"/>
  <c r="T543" i="1"/>
  <c r="U543" i="1"/>
  <c r="V543" i="1"/>
  <c r="S544" i="1"/>
  <c r="T544" i="1"/>
  <c r="U544" i="1"/>
  <c r="V544" i="1"/>
  <c r="S545" i="1"/>
  <c r="T545" i="1"/>
  <c r="U545" i="1"/>
  <c r="V545" i="1"/>
  <c r="S546" i="1"/>
  <c r="T546" i="1"/>
  <c r="U546" i="1"/>
  <c r="V546" i="1"/>
  <c r="S547" i="1"/>
  <c r="T547" i="1"/>
  <c r="U547" i="1"/>
  <c r="V547" i="1"/>
  <c r="S548" i="1"/>
  <c r="T548" i="1"/>
  <c r="U548" i="1"/>
  <c r="V548" i="1"/>
  <c r="S549" i="1"/>
  <c r="T549" i="1"/>
  <c r="U549" i="1"/>
  <c r="V549" i="1"/>
  <c r="S550" i="1"/>
  <c r="T550" i="1"/>
  <c r="U550" i="1"/>
  <c r="V550" i="1"/>
  <c r="S551" i="1"/>
  <c r="T551" i="1"/>
  <c r="U551" i="1"/>
  <c r="V551" i="1"/>
  <c r="S552" i="1"/>
  <c r="T552" i="1"/>
  <c r="U552" i="1"/>
  <c r="V552" i="1"/>
  <c r="S553" i="1"/>
  <c r="T553" i="1"/>
  <c r="U553" i="1"/>
  <c r="V553" i="1"/>
  <c r="S554" i="1"/>
  <c r="T554" i="1"/>
  <c r="U554" i="1"/>
  <c r="V554" i="1"/>
  <c r="S555" i="1"/>
  <c r="T555" i="1"/>
  <c r="U555" i="1"/>
  <c r="V555" i="1"/>
  <c r="S556" i="1"/>
  <c r="T556" i="1"/>
  <c r="U556" i="1"/>
  <c r="V556" i="1"/>
  <c r="S557" i="1"/>
  <c r="T557" i="1"/>
  <c r="U557" i="1"/>
  <c r="V557" i="1"/>
  <c r="S558" i="1"/>
  <c r="T558" i="1"/>
  <c r="U558" i="1"/>
  <c r="V558" i="1"/>
  <c r="S559" i="1"/>
  <c r="T559" i="1"/>
  <c r="U559" i="1"/>
  <c r="V559" i="1"/>
  <c r="S560" i="1"/>
  <c r="T560" i="1"/>
  <c r="U560" i="1"/>
  <c r="V560" i="1"/>
  <c r="S561" i="1"/>
  <c r="T561" i="1"/>
  <c r="U561" i="1"/>
  <c r="V561" i="1"/>
  <c r="S562" i="1"/>
  <c r="T562" i="1"/>
  <c r="U562" i="1"/>
  <c r="V562" i="1"/>
  <c r="S563" i="1"/>
  <c r="T563" i="1"/>
  <c r="U563" i="1"/>
  <c r="V563" i="1"/>
  <c r="S564" i="1"/>
  <c r="T564" i="1"/>
  <c r="U564" i="1"/>
  <c r="V564" i="1"/>
  <c r="S565" i="1"/>
  <c r="T565" i="1"/>
  <c r="U565" i="1"/>
  <c r="V565" i="1"/>
  <c r="S566" i="1"/>
  <c r="T566" i="1"/>
  <c r="U566" i="1"/>
  <c r="V566" i="1"/>
  <c r="S567" i="1"/>
  <c r="T567" i="1"/>
  <c r="U567" i="1"/>
  <c r="V567" i="1"/>
  <c r="S568" i="1"/>
  <c r="T568" i="1"/>
  <c r="U568" i="1"/>
  <c r="V568" i="1"/>
  <c r="S569" i="1"/>
  <c r="T569" i="1"/>
  <c r="U569" i="1"/>
  <c r="V569" i="1"/>
  <c r="S570" i="1"/>
  <c r="T570" i="1"/>
  <c r="U570" i="1"/>
  <c r="V570" i="1"/>
  <c r="S571" i="1"/>
  <c r="T571" i="1"/>
  <c r="U571" i="1"/>
  <c r="V571" i="1"/>
  <c r="S572" i="1"/>
  <c r="T572" i="1"/>
  <c r="U572" i="1"/>
  <c r="V572" i="1"/>
  <c r="S573" i="1"/>
  <c r="T573" i="1"/>
  <c r="U573" i="1"/>
  <c r="V573" i="1"/>
  <c r="S574" i="1"/>
  <c r="T574" i="1"/>
  <c r="U574" i="1"/>
  <c r="V574" i="1"/>
  <c r="S575" i="1"/>
  <c r="T575" i="1"/>
  <c r="U575" i="1"/>
  <c r="V575" i="1"/>
  <c r="S576" i="1"/>
  <c r="T576" i="1"/>
  <c r="U576" i="1"/>
  <c r="V576" i="1"/>
  <c r="S577" i="1"/>
  <c r="T577" i="1"/>
  <c r="U577" i="1"/>
  <c r="V577" i="1"/>
  <c r="S578" i="1"/>
  <c r="T578" i="1"/>
  <c r="U578" i="1"/>
  <c r="V578" i="1"/>
  <c r="S579" i="1"/>
  <c r="T579" i="1"/>
  <c r="U579" i="1"/>
  <c r="V579" i="1"/>
  <c r="S580" i="1"/>
  <c r="T580" i="1"/>
  <c r="U580" i="1"/>
  <c r="V580" i="1"/>
  <c r="S581" i="1"/>
  <c r="T581" i="1"/>
  <c r="U581" i="1"/>
  <c r="V581" i="1"/>
  <c r="S582" i="1"/>
  <c r="T582" i="1"/>
  <c r="U582" i="1"/>
  <c r="V582" i="1"/>
  <c r="S583" i="1"/>
  <c r="T583" i="1"/>
  <c r="U583" i="1"/>
  <c r="V583" i="1"/>
  <c r="S584" i="1"/>
  <c r="T584" i="1"/>
  <c r="U584" i="1"/>
  <c r="V584" i="1"/>
  <c r="S585" i="1"/>
  <c r="T585" i="1"/>
  <c r="U585" i="1"/>
  <c r="V585" i="1"/>
  <c r="S586" i="1"/>
  <c r="T586" i="1"/>
  <c r="U586" i="1"/>
  <c r="V586" i="1"/>
  <c r="S587" i="1"/>
  <c r="T587" i="1"/>
  <c r="U587" i="1"/>
  <c r="V587" i="1"/>
  <c r="S588" i="1"/>
  <c r="T588" i="1"/>
  <c r="U588" i="1"/>
  <c r="V588" i="1"/>
  <c r="S589" i="1"/>
  <c r="T589" i="1"/>
  <c r="U589" i="1"/>
  <c r="V589" i="1"/>
  <c r="S590" i="1"/>
  <c r="T590" i="1"/>
  <c r="U590" i="1"/>
  <c r="V590" i="1"/>
  <c r="S591" i="1"/>
  <c r="T591" i="1"/>
  <c r="U591" i="1"/>
  <c r="V591" i="1"/>
  <c r="S592" i="1"/>
  <c r="T592" i="1"/>
  <c r="U592" i="1"/>
  <c r="V592" i="1"/>
  <c r="S593" i="1"/>
  <c r="T593" i="1"/>
  <c r="U593" i="1"/>
  <c r="V593" i="1"/>
  <c r="S594" i="1"/>
  <c r="T594" i="1"/>
  <c r="U594" i="1"/>
  <c r="V594" i="1"/>
  <c r="S595" i="1"/>
  <c r="T595" i="1"/>
  <c r="U595" i="1"/>
  <c r="V595" i="1"/>
  <c r="S596" i="1"/>
  <c r="T596" i="1"/>
  <c r="U596" i="1"/>
  <c r="V596" i="1"/>
  <c r="S597" i="1"/>
  <c r="T597" i="1"/>
  <c r="U597" i="1"/>
  <c r="V597" i="1"/>
  <c r="S598" i="1"/>
  <c r="T598" i="1"/>
  <c r="U598" i="1"/>
  <c r="V598" i="1"/>
  <c r="S599" i="1"/>
  <c r="T599" i="1"/>
  <c r="U599" i="1"/>
  <c r="V599" i="1"/>
  <c r="S600" i="1"/>
  <c r="T600" i="1"/>
  <c r="U600" i="1"/>
  <c r="V600" i="1"/>
  <c r="S601" i="1"/>
  <c r="T601" i="1"/>
  <c r="U601" i="1"/>
  <c r="V601" i="1"/>
  <c r="S602" i="1"/>
  <c r="T602" i="1"/>
  <c r="U602" i="1"/>
  <c r="V602" i="1"/>
  <c r="S603" i="1"/>
  <c r="T603" i="1"/>
  <c r="U603" i="1"/>
  <c r="V603" i="1"/>
  <c r="S604" i="1"/>
  <c r="T604" i="1"/>
  <c r="U604" i="1"/>
  <c r="V604" i="1"/>
  <c r="S605" i="1"/>
  <c r="T605" i="1"/>
  <c r="U605" i="1"/>
  <c r="V605" i="1"/>
  <c r="S606" i="1"/>
  <c r="T606" i="1"/>
  <c r="U606" i="1"/>
  <c r="V606" i="1"/>
  <c r="S607" i="1"/>
  <c r="T607" i="1"/>
  <c r="U607" i="1"/>
  <c r="V607" i="1"/>
  <c r="S608" i="1"/>
  <c r="T608" i="1"/>
  <c r="U608" i="1"/>
  <c r="V608" i="1"/>
  <c r="S609" i="1"/>
  <c r="T609" i="1"/>
  <c r="U609" i="1"/>
  <c r="V609" i="1"/>
  <c r="S610" i="1"/>
  <c r="T610" i="1"/>
  <c r="U610" i="1"/>
  <c r="V610" i="1"/>
  <c r="S611" i="1"/>
  <c r="T611" i="1"/>
  <c r="U611" i="1"/>
  <c r="V611" i="1"/>
  <c r="S612" i="1"/>
  <c r="T612" i="1"/>
  <c r="U612" i="1"/>
  <c r="V612" i="1"/>
  <c r="S613" i="1"/>
  <c r="T613" i="1"/>
  <c r="U613" i="1"/>
  <c r="V613" i="1"/>
  <c r="S614" i="1"/>
  <c r="T614" i="1"/>
  <c r="U614" i="1"/>
  <c r="V614" i="1"/>
  <c r="S615" i="1"/>
  <c r="T615" i="1"/>
  <c r="U615" i="1"/>
  <c r="V615" i="1"/>
  <c r="S616" i="1"/>
  <c r="T616" i="1"/>
  <c r="U616" i="1"/>
  <c r="V616" i="1"/>
  <c r="S617" i="1"/>
  <c r="T617" i="1"/>
  <c r="U617" i="1"/>
  <c r="V617" i="1"/>
  <c r="S618" i="1"/>
  <c r="T618" i="1"/>
  <c r="U618" i="1"/>
  <c r="V618" i="1"/>
  <c r="S619" i="1"/>
  <c r="T619" i="1"/>
  <c r="U619" i="1"/>
  <c r="V619" i="1"/>
  <c r="S620" i="1"/>
  <c r="T620" i="1"/>
  <c r="U620" i="1"/>
  <c r="V620" i="1"/>
  <c r="S621" i="1"/>
  <c r="T621" i="1"/>
  <c r="U621" i="1"/>
  <c r="V621" i="1"/>
  <c r="S622" i="1"/>
  <c r="T622" i="1"/>
  <c r="U622" i="1"/>
  <c r="V622" i="1"/>
  <c r="S623" i="1"/>
  <c r="T623" i="1"/>
  <c r="U623" i="1"/>
  <c r="V623" i="1"/>
  <c r="S624" i="1"/>
  <c r="T624" i="1"/>
  <c r="U624" i="1"/>
  <c r="V624" i="1"/>
  <c r="S625" i="1"/>
  <c r="T625" i="1"/>
  <c r="U625" i="1"/>
  <c r="V625" i="1"/>
  <c r="S626" i="1"/>
  <c r="T626" i="1"/>
  <c r="U626" i="1"/>
  <c r="V626" i="1"/>
  <c r="S627" i="1"/>
  <c r="T627" i="1"/>
  <c r="U627" i="1"/>
  <c r="V627" i="1"/>
  <c r="S628" i="1"/>
  <c r="T628" i="1"/>
  <c r="U628" i="1"/>
  <c r="V628" i="1"/>
  <c r="S629" i="1"/>
  <c r="T629" i="1"/>
  <c r="U629" i="1"/>
  <c r="V629" i="1"/>
  <c r="S630" i="1"/>
  <c r="T630" i="1"/>
  <c r="U630" i="1"/>
  <c r="V630" i="1"/>
  <c r="S631" i="1"/>
  <c r="T631" i="1"/>
  <c r="U631" i="1"/>
  <c r="V631" i="1"/>
  <c r="S632" i="1"/>
  <c r="T632" i="1"/>
  <c r="U632" i="1"/>
  <c r="V632" i="1"/>
  <c r="S633" i="1"/>
  <c r="T633" i="1"/>
  <c r="U633" i="1"/>
  <c r="V633" i="1"/>
  <c r="S634" i="1"/>
  <c r="T634" i="1"/>
  <c r="U634" i="1"/>
  <c r="V634" i="1"/>
  <c r="S635" i="1"/>
  <c r="T635" i="1"/>
  <c r="U635" i="1"/>
  <c r="V635" i="1"/>
  <c r="S636" i="1"/>
  <c r="T636" i="1"/>
  <c r="U636" i="1"/>
  <c r="V636" i="1"/>
  <c r="S637" i="1"/>
  <c r="T637" i="1"/>
  <c r="U637" i="1"/>
  <c r="V637" i="1"/>
  <c r="S638" i="1"/>
  <c r="T638" i="1"/>
  <c r="U638" i="1"/>
  <c r="V638" i="1"/>
  <c r="S639" i="1"/>
  <c r="T639" i="1"/>
  <c r="U639" i="1"/>
  <c r="V639" i="1"/>
  <c r="S640" i="1"/>
  <c r="T640" i="1"/>
  <c r="U640" i="1"/>
  <c r="V640" i="1"/>
  <c r="S641" i="1"/>
  <c r="T641" i="1"/>
  <c r="U641" i="1"/>
  <c r="V641" i="1"/>
  <c r="S642" i="1"/>
  <c r="T642" i="1"/>
  <c r="U642" i="1"/>
  <c r="V642" i="1"/>
  <c r="S643" i="1"/>
  <c r="T643" i="1"/>
  <c r="U643" i="1"/>
  <c r="V643" i="1"/>
  <c r="S644" i="1"/>
  <c r="T644" i="1"/>
  <c r="U644" i="1"/>
  <c r="V644" i="1"/>
  <c r="S645" i="1"/>
  <c r="T645" i="1"/>
  <c r="U645" i="1"/>
  <c r="V645" i="1"/>
  <c r="S646" i="1"/>
  <c r="T646" i="1"/>
  <c r="U646" i="1"/>
  <c r="V646" i="1"/>
  <c r="S647" i="1"/>
  <c r="T647" i="1"/>
  <c r="U647" i="1"/>
  <c r="V647" i="1"/>
  <c r="S648" i="1"/>
  <c r="T648" i="1"/>
  <c r="U648" i="1"/>
  <c r="V648" i="1"/>
  <c r="S649" i="1"/>
  <c r="T649" i="1"/>
  <c r="U649" i="1"/>
  <c r="V649" i="1"/>
  <c r="S650" i="1"/>
  <c r="T650" i="1"/>
  <c r="U650" i="1"/>
  <c r="V650" i="1"/>
  <c r="S651" i="1"/>
  <c r="T651" i="1"/>
  <c r="U651" i="1"/>
  <c r="V651" i="1"/>
  <c r="S652" i="1"/>
  <c r="T652" i="1"/>
  <c r="U652" i="1"/>
  <c r="V652" i="1"/>
  <c r="S653" i="1"/>
  <c r="T653" i="1"/>
  <c r="U653" i="1"/>
  <c r="V653" i="1"/>
  <c r="S654" i="1"/>
  <c r="T654" i="1"/>
  <c r="U654" i="1"/>
  <c r="V654" i="1"/>
  <c r="S655" i="1"/>
  <c r="T655" i="1"/>
  <c r="U655" i="1"/>
  <c r="V655" i="1"/>
  <c r="S656" i="1"/>
  <c r="T656" i="1"/>
  <c r="U656" i="1"/>
  <c r="V656" i="1"/>
  <c r="S657" i="1"/>
  <c r="T657" i="1"/>
  <c r="U657" i="1"/>
  <c r="V657" i="1"/>
  <c r="S658" i="1"/>
  <c r="T658" i="1"/>
  <c r="U658" i="1"/>
  <c r="V658" i="1"/>
  <c r="S659" i="1"/>
  <c r="T659" i="1"/>
  <c r="U659" i="1"/>
  <c r="V659" i="1"/>
  <c r="S660" i="1"/>
  <c r="T660" i="1"/>
  <c r="U660" i="1"/>
  <c r="V660" i="1"/>
  <c r="S661" i="1"/>
  <c r="T661" i="1"/>
  <c r="U661" i="1"/>
  <c r="V661" i="1"/>
  <c r="S662" i="1"/>
  <c r="T662" i="1"/>
  <c r="U662" i="1"/>
  <c r="V662" i="1"/>
  <c r="S663" i="1"/>
  <c r="T663" i="1"/>
  <c r="U663" i="1"/>
  <c r="V663" i="1"/>
  <c r="S664" i="1"/>
  <c r="T664" i="1"/>
  <c r="U664" i="1"/>
  <c r="V664" i="1"/>
  <c r="S665" i="1"/>
  <c r="T665" i="1"/>
  <c r="U665" i="1"/>
  <c r="V665" i="1"/>
  <c r="S666" i="1"/>
  <c r="T666" i="1"/>
  <c r="U666" i="1"/>
  <c r="V666" i="1"/>
  <c r="S667" i="1"/>
  <c r="T667" i="1"/>
  <c r="U667" i="1"/>
  <c r="V667" i="1"/>
  <c r="S668" i="1"/>
  <c r="T668" i="1"/>
  <c r="U668" i="1"/>
  <c r="V668" i="1"/>
  <c r="S669" i="1"/>
  <c r="T669" i="1"/>
  <c r="U669" i="1"/>
  <c r="V669" i="1"/>
  <c r="S670" i="1"/>
  <c r="T670" i="1"/>
  <c r="U670" i="1"/>
  <c r="V670" i="1"/>
  <c r="S671" i="1"/>
  <c r="T671" i="1"/>
  <c r="U671" i="1"/>
  <c r="V671" i="1"/>
  <c r="S672" i="1"/>
  <c r="T672" i="1"/>
  <c r="U672" i="1"/>
  <c r="V672" i="1"/>
  <c r="S673" i="1"/>
  <c r="T673" i="1"/>
  <c r="U673" i="1"/>
  <c r="V673" i="1"/>
  <c r="S674" i="1"/>
  <c r="T674" i="1"/>
  <c r="U674" i="1"/>
  <c r="V674" i="1"/>
  <c r="S675" i="1"/>
  <c r="T675" i="1"/>
  <c r="U675" i="1"/>
  <c r="V675" i="1"/>
  <c r="S676" i="1"/>
  <c r="T676" i="1"/>
  <c r="U676" i="1"/>
  <c r="V676" i="1"/>
  <c r="S677" i="1"/>
  <c r="T677" i="1"/>
  <c r="U677" i="1"/>
  <c r="V677" i="1"/>
  <c r="S678" i="1"/>
  <c r="T678" i="1"/>
  <c r="U678" i="1"/>
  <c r="V678" i="1"/>
  <c r="S679" i="1"/>
  <c r="T679" i="1"/>
  <c r="U679" i="1"/>
  <c r="V679" i="1"/>
  <c r="S680" i="1"/>
  <c r="T680" i="1"/>
  <c r="U680" i="1"/>
  <c r="V680" i="1"/>
  <c r="S681" i="1"/>
  <c r="T681" i="1"/>
  <c r="U681" i="1"/>
  <c r="V681" i="1"/>
  <c r="S682" i="1"/>
  <c r="T682" i="1"/>
  <c r="U682" i="1"/>
  <c r="V682" i="1"/>
  <c r="S683" i="1"/>
  <c r="T683" i="1"/>
  <c r="U683" i="1"/>
  <c r="V683" i="1"/>
  <c r="S684" i="1"/>
  <c r="T684" i="1"/>
  <c r="U684" i="1"/>
  <c r="V684" i="1"/>
  <c r="S685" i="1"/>
  <c r="T685" i="1"/>
  <c r="U685" i="1"/>
  <c r="V685" i="1"/>
  <c r="S686" i="1"/>
  <c r="T686" i="1"/>
  <c r="U686" i="1"/>
  <c r="V686" i="1"/>
  <c r="S687" i="1"/>
  <c r="T687" i="1"/>
  <c r="U687" i="1"/>
  <c r="V687" i="1"/>
  <c r="S688" i="1"/>
  <c r="T688" i="1"/>
  <c r="U688" i="1"/>
  <c r="V688" i="1"/>
  <c r="S689" i="1"/>
  <c r="T689" i="1"/>
  <c r="U689" i="1"/>
  <c r="V689" i="1"/>
  <c r="S690" i="1"/>
  <c r="T690" i="1"/>
  <c r="U690" i="1"/>
  <c r="V690" i="1"/>
  <c r="S691" i="1"/>
  <c r="T691" i="1"/>
  <c r="U691" i="1"/>
  <c r="V691" i="1"/>
  <c r="S692" i="1"/>
  <c r="T692" i="1"/>
  <c r="U692" i="1"/>
  <c r="V692" i="1"/>
  <c r="S693" i="1"/>
  <c r="T693" i="1"/>
  <c r="U693" i="1"/>
  <c r="V693" i="1"/>
  <c r="S694" i="1"/>
  <c r="T694" i="1"/>
  <c r="U694" i="1"/>
  <c r="V694" i="1"/>
  <c r="S695" i="1"/>
  <c r="T695" i="1"/>
  <c r="U695" i="1"/>
  <c r="V695" i="1"/>
  <c r="S696" i="1"/>
  <c r="T696" i="1"/>
  <c r="U696" i="1"/>
  <c r="V696" i="1"/>
  <c r="S697" i="1"/>
  <c r="T697" i="1"/>
  <c r="U697" i="1"/>
  <c r="V697" i="1"/>
  <c r="S698" i="1"/>
  <c r="T698" i="1"/>
  <c r="U698" i="1"/>
  <c r="V698" i="1"/>
  <c r="S699" i="1"/>
  <c r="T699" i="1"/>
  <c r="U699" i="1"/>
  <c r="V699" i="1"/>
  <c r="S700" i="1"/>
  <c r="T700" i="1"/>
  <c r="U700" i="1"/>
  <c r="V700" i="1"/>
  <c r="S701" i="1"/>
  <c r="T701" i="1"/>
  <c r="U701" i="1"/>
  <c r="V701" i="1"/>
  <c r="S702" i="1"/>
  <c r="T702" i="1"/>
  <c r="U702" i="1"/>
  <c r="V702" i="1"/>
  <c r="S703" i="1"/>
  <c r="T703" i="1"/>
  <c r="U703" i="1"/>
  <c r="V703" i="1"/>
  <c r="S704" i="1"/>
  <c r="T704" i="1"/>
  <c r="U704" i="1"/>
  <c r="V704" i="1"/>
  <c r="S705" i="1"/>
  <c r="T705" i="1"/>
  <c r="U705" i="1"/>
  <c r="V705" i="1"/>
  <c r="S706" i="1"/>
  <c r="T706" i="1"/>
  <c r="U706" i="1"/>
  <c r="V706" i="1"/>
  <c r="S707" i="1"/>
  <c r="T707" i="1"/>
  <c r="U707" i="1"/>
  <c r="V707" i="1"/>
  <c r="S708" i="1"/>
  <c r="T708" i="1"/>
  <c r="U708" i="1"/>
  <c r="V708" i="1"/>
  <c r="S709" i="1"/>
  <c r="T709" i="1"/>
  <c r="U709" i="1"/>
  <c r="V709" i="1"/>
  <c r="S710" i="1"/>
  <c r="T710" i="1"/>
  <c r="U710" i="1"/>
  <c r="V710" i="1"/>
  <c r="S711" i="1"/>
  <c r="T711" i="1"/>
  <c r="U711" i="1"/>
  <c r="V711" i="1"/>
  <c r="S712" i="1"/>
  <c r="T712" i="1"/>
  <c r="U712" i="1"/>
  <c r="V712" i="1"/>
  <c r="S713" i="1"/>
  <c r="T713" i="1"/>
  <c r="U713" i="1"/>
  <c r="V713" i="1"/>
  <c r="S714" i="1"/>
  <c r="T714" i="1"/>
  <c r="U714" i="1"/>
  <c r="V714" i="1"/>
  <c r="S715" i="1"/>
  <c r="T715" i="1"/>
  <c r="U715" i="1"/>
  <c r="V715" i="1"/>
  <c r="S716" i="1"/>
  <c r="T716" i="1"/>
  <c r="U716" i="1"/>
  <c r="V716" i="1"/>
  <c r="S717" i="1"/>
  <c r="T717" i="1"/>
  <c r="U717" i="1"/>
  <c r="V717" i="1"/>
  <c r="S718" i="1"/>
  <c r="T718" i="1"/>
  <c r="U718" i="1"/>
  <c r="V718" i="1"/>
  <c r="S719" i="1"/>
  <c r="T719" i="1"/>
  <c r="U719" i="1"/>
  <c r="V719" i="1"/>
  <c r="S720" i="1"/>
  <c r="T720" i="1"/>
  <c r="U720" i="1"/>
  <c r="V720" i="1"/>
  <c r="S721" i="1"/>
  <c r="T721" i="1"/>
  <c r="U721" i="1"/>
  <c r="V721" i="1"/>
  <c r="S722" i="1"/>
  <c r="T722" i="1"/>
  <c r="U722" i="1"/>
  <c r="V722" i="1"/>
  <c r="S723" i="1"/>
  <c r="T723" i="1"/>
  <c r="U723" i="1"/>
  <c r="V723" i="1"/>
  <c r="S724" i="1"/>
  <c r="T724" i="1"/>
  <c r="U724" i="1"/>
  <c r="V724" i="1"/>
  <c r="S725" i="1"/>
  <c r="T725" i="1"/>
  <c r="U725" i="1"/>
  <c r="V725" i="1"/>
  <c r="S726" i="1"/>
  <c r="T726" i="1"/>
  <c r="U726" i="1"/>
  <c r="V726" i="1"/>
  <c r="S727" i="1"/>
  <c r="T727" i="1"/>
  <c r="U727" i="1"/>
  <c r="V727" i="1"/>
  <c r="S728" i="1"/>
  <c r="T728" i="1"/>
  <c r="U728" i="1"/>
  <c r="V728" i="1"/>
  <c r="S729" i="1"/>
  <c r="T729" i="1"/>
  <c r="U729" i="1"/>
  <c r="V729" i="1"/>
  <c r="S730" i="1"/>
  <c r="T730" i="1"/>
  <c r="U730" i="1"/>
  <c r="V730" i="1"/>
  <c r="S731" i="1"/>
  <c r="T731" i="1"/>
  <c r="U731" i="1"/>
  <c r="V731" i="1"/>
  <c r="S732" i="1"/>
  <c r="T732" i="1"/>
  <c r="U732" i="1"/>
  <c r="V732" i="1"/>
  <c r="S733" i="1"/>
  <c r="T733" i="1"/>
  <c r="U733" i="1"/>
  <c r="V733" i="1"/>
  <c r="S734" i="1"/>
  <c r="T734" i="1"/>
  <c r="U734" i="1"/>
  <c r="V734" i="1"/>
  <c r="S735" i="1"/>
  <c r="T735" i="1"/>
  <c r="U735" i="1"/>
  <c r="V735" i="1"/>
  <c r="S736" i="1"/>
  <c r="T736" i="1"/>
  <c r="U736" i="1"/>
  <c r="V736" i="1"/>
  <c r="S737" i="1"/>
  <c r="T737" i="1"/>
  <c r="U737" i="1"/>
  <c r="V737" i="1"/>
  <c r="S738" i="1"/>
  <c r="T738" i="1"/>
  <c r="U738" i="1"/>
  <c r="V738" i="1"/>
  <c r="S739" i="1"/>
  <c r="T739" i="1"/>
  <c r="U739" i="1"/>
  <c r="V739" i="1"/>
  <c r="S740" i="1"/>
  <c r="T740" i="1"/>
  <c r="U740" i="1"/>
  <c r="V740" i="1"/>
  <c r="S741" i="1"/>
  <c r="T741" i="1"/>
  <c r="U741" i="1"/>
  <c r="V741" i="1"/>
  <c r="S742" i="1"/>
  <c r="T742" i="1"/>
  <c r="U742" i="1"/>
  <c r="V742" i="1"/>
  <c r="S743" i="1"/>
  <c r="T743" i="1"/>
  <c r="U743" i="1"/>
  <c r="V743" i="1"/>
  <c r="S744" i="1"/>
  <c r="T744" i="1"/>
  <c r="U744" i="1"/>
  <c r="V744" i="1"/>
  <c r="S745" i="1"/>
  <c r="T745" i="1"/>
  <c r="U745" i="1"/>
  <c r="V745" i="1"/>
  <c r="S746" i="1"/>
  <c r="T746" i="1"/>
  <c r="U746" i="1"/>
  <c r="V746" i="1"/>
  <c r="S747" i="1"/>
  <c r="T747" i="1"/>
  <c r="U747" i="1"/>
  <c r="V747" i="1"/>
  <c r="S748" i="1"/>
  <c r="T748" i="1"/>
  <c r="U748" i="1"/>
  <c r="V748" i="1"/>
  <c r="S749" i="1"/>
  <c r="T749" i="1"/>
  <c r="U749" i="1"/>
  <c r="V749" i="1"/>
  <c r="S750" i="1"/>
  <c r="T750" i="1"/>
  <c r="U750" i="1"/>
  <c r="V750" i="1"/>
  <c r="S751" i="1"/>
  <c r="T751" i="1"/>
  <c r="U751" i="1"/>
  <c r="V751" i="1"/>
  <c r="S752" i="1"/>
  <c r="T752" i="1"/>
  <c r="U752" i="1"/>
  <c r="V752" i="1"/>
  <c r="S753" i="1"/>
  <c r="T753" i="1"/>
  <c r="U753" i="1"/>
  <c r="V753" i="1"/>
  <c r="S754" i="1"/>
  <c r="T754" i="1"/>
  <c r="U754" i="1"/>
  <c r="V754" i="1"/>
  <c r="S755" i="1"/>
  <c r="T755" i="1"/>
  <c r="U755" i="1"/>
  <c r="V755" i="1"/>
  <c r="S756" i="1"/>
  <c r="T756" i="1"/>
  <c r="U756" i="1"/>
  <c r="V756" i="1"/>
  <c r="S757" i="1"/>
  <c r="T757" i="1"/>
  <c r="U757" i="1"/>
  <c r="V757" i="1"/>
  <c r="S758" i="1"/>
  <c r="T758" i="1"/>
  <c r="U758" i="1"/>
  <c r="V758" i="1"/>
  <c r="S759" i="1"/>
  <c r="T759" i="1"/>
  <c r="U759" i="1"/>
  <c r="V759" i="1"/>
  <c r="S760" i="1"/>
  <c r="T760" i="1"/>
  <c r="U760" i="1"/>
  <c r="V760" i="1"/>
  <c r="S761" i="1"/>
  <c r="T761" i="1"/>
  <c r="U761" i="1"/>
  <c r="V761" i="1"/>
  <c r="S762" i="1"/>
  <c r="T762" i="1"/>
  <c r="U762" i="1"/>
  <c r="V762" i="1"/>
  <c r="S763" i="1"/>
  <c r="T763" i="1"/>
  <c r="U763" i="1"/>
  <c r="V763" i="1"/>
  <c r="S764" i="1"/>
  <c r="T764" i="1"/>
  <c r="U764" i="1"/>
  <c r="V764" i="1"/>
  <c r="S765" i="1"/>
  <c r="T765" i="1"/>
  <c r="U765" i="1"/>
  <c r="V765" i="1"/>
  <c r="S766" i="1"/>
  <c r="T766" i="1"/>
  <c r="U766" i="1"/>
  <c r="V766" i="1"/>
  <c r="S767" i="1"/>
  <c r="T767" i="1"/>
  <c r="U767" i="1"/>
  <c r="V767" i="1"/>
  <c r="S768" i="1"/>
  <c r="T768" i="1"/>
  <c r="U768" i="1"/>
  <c r="V768" i="1"/>
  <c r="S769" i="1"/>
  <c r="T769" i="1"/>
  <c r="U769" i="1"/>
  <c r="V769" i="1"/>
  <c r="S770" i="1"/>
  <c r="T770" i="1"/>
  <c r="U770" i="1"/>
  <c r="V770" i="1"/>
  <c r="S771" i="1"/>
  <c r="T771" i="1"/>
  <c r="U771" i="1"/>
  <c r="V771" i="1"/>
  <c r="S772" i="1"/>
  <c r="T772" i="1"/>
  <c r="U772" i="1"/>
  <c r="V772" i="1"/>
  <c r="S773" i="1"/>
  <c r="T773" i="1"/>
  <c r="U773" i="1"/>
  <c r="V773" i="1"/>
  <c r="S774" i="1"/>
  <c r="T774" i="1"/>
  <c r="U774" i="1"/>
  <c r="V774" i="1"/>
  <c r="S775" i="1"/>
  <c r="T775" i="1"/>
  <c r="U775" i="1"/>
  <c r="V775" i="1"/>
  <c r="S776" i="1"/>
  <c r="T776" i="1"/>
  <c r="U776" i="1"/>
  <c r="V776" i="1"/>
  <c r="S777" i="1"/>
  <c r="T777" i="1"/>
  <c r="U777" i="1"/>
  <c r="V777" i="1"/>
  <c r="S778" i="1"/>
  <c r="T778" i="1"/>
  <c r="U778" i="1"/>
  <c r="V778" i="1"/>
  <c r="S779" i="1"/>
  <c r="T779" i="1"/>
  <c r="U779" i="1"/>
  <c r="V779" i="1"/>
  <c r="S780" i="1"/>
  <c r="T780" i="1"/>
  <c r="U780" i="1"/>
  <c r="V780" i="1"/>
  <c r="S781" i="1"/>
  <c r="T781" i="1"/>
  <c r="U781" i="1"/>
  <c r="V781" i="1"/>
  <c r="S782" i="1"/>
  <c r="T782" i="1"/>
  <c r="U782" i="1"/>
  <c r="V782" i="1"/>
  <c r="S783" i="1"/>
  <c r="T783" i="1"/>
  <c r="U783" i="1"/>
  <c r="V783" i="1"/>
  <c r="S784" i="1"/>
  <c r="T784" i="1"/>
  <c r="U784" i="1"/>
  <c r="V784" i="1"/>
  <c r="S785" i="1"/>
  <c r="T785" i="1"/>
  <c r="U785" i="1"/>
  <c r="V785" i="1"/>
  <c r="S786" i="1"/>
  <c r="T786" i="1"/>
  <c r="U786" i="1"/>
  <c r="V786" i="1"/>
  <c r="S787" i="1"/>
  <c r="T787" i="1"/>
  <c r="U787" i="1"/>
  <c r="V787" i="1"/>
  <c r="S788" i="1"/>
  <c r="T788" i="1"/>
  <c r="U788" i="1"/>
  <c r="V788" i="1"/>
  <c r="S789" i="1"/>
  <c r="T789" i="1"/>
  <c r="U789" i="1"/>
  <c r="V789" i="1"/>
  <c r="S790" i="1"/>
  <c r="T790" i="1"/>
  <c r="U790" i="1"/>
  <c r="V790" i="1"/>
  <c r="S791" i="1"/>
  <c r="T791" i="1"/>
  <c r="U791" i="1"/>
  <c r="V791" i="1"/>
  <c r="S792" i="1"/>
  <c r="T792" i="1"/>
  <c r="U792" i="1"/>
  <c r="V792" i="1"/>
  <c r="S793" i="1"/>
  <c r="T793" i="1"/>
  <c r="U793" i="1"/>
  <c r="V793" i="1"/>
  <c r="S794" i="1"/>
  <c r="T794" i="1"/>
  <c r="U794" i="1"/>
  <c r="V794" i="1"/>
  <c r="S795" i="1"/>
  <c r="T795" i="1"/>
  <c r="U795" i="1"/>
  <c r="V795" i="1"/>
  <c r="S796" i="1"/>
  <c r="T796" i="1"/>
  <c r="U796" i="1"/>
  <c r="V796" i="1"/>
  <c r="S797" i="1"/>
  <c r="T797" i="1"/>
  <c r="U797" i="1"/>
  <c r="V797" i="1"/>
  <c r="S798" i="1"/>
  <c r="T798" i="1"/>
  <c r="U798" i="1"/>
  <c r="V798" i="1"/>
  <c r="S799" i="1"/>
  <c r="T799" i="1"/>
  <c r="U799" i="1"/>
  <c r="V799" i="1"/>
  <c r="S800" i="1"/>
  <c r="T800" i="1"/>
  <c r="U800" i="1"/>
  <c r="V800" i="1"/>
  <c r="S801" i="1"/>
  <c r="T801" i="1"/>
  <c r="U801" i="1"/>
  <c r="V801" i="1"/>
  <c r="S802" i="1"/>
  <c r="T802" i="1"/>
  <c r="U802" i="1"/>
  <c r="V802" i="1"/>
  <c r="S803" i="1"/>
  <c r="T803" i="1"/>
  <c r="U803" i="1"/>
  <c r="V803" i="1"/>
  <c r="S804" i="1"/>
  <c r="T804" i="1"/>
  <c r="U804" i="1"/>
  <c r="V804" i="1"/>
  <c r="S805" i="1"/>
  <c r="T805" i="1"/>
  <c r="U805" i="1"/>
  <c r="V805" i="1"/>
  <c r="S806" i="1"/>
  <c r="T806" i="1"/>
  <c r="U806" i="1"/>
  <c r="V806" i="1"/>
  <c r="S807" i="1"/>
  <c r="T807" i="1"/>
  <c r="U807" i="1"/>
  <c r="V807" i="1"/>
  <c r="S808" i="1"/>
  <c r="T808" i="1"/>
  <c r="U808" i="1"/>
  <c r="V808" i="1"/>
  <c r="S809" i="1"/>
  <c r="T809" i="1"/>
  <c r="U809" i="1"/>
  <c r="V809" i="1"/>
  <c r="S810" i="1"/>
  <c r="T810" i="1"/>
  <c r="U810" i="1"/>
  <c r="V810" i="1"/>
  <c r="S811" i="1"/>
  <c r="T811" i="1"/>
  <c r="U811" i="1"/>
  <c r="V811" i="1"/>
  <c r="S812" i="1"/>
  <c r="T812" i="1"/>
  <c r="U812" i="1"/>
  <c r="V812" i="1"/>
  <c r="S813" i="1"/>
  <c r="T813" i="1"/>
  <c r="U813" i="1"/>
  <c r="V813" i="1"/>
  <c r="S814" i="1"/>
  <c r="T814" i="1"/>
  <c r="U814" i="1"/>
  <c r="V814" i="1"/>
  <c r="S815" i="1"/>
  <c r="T815" i="1"/>
  <c r="U815" i="1"/>
  <c r="V815" i="1"/>
  <c r="S816" i="1"/>
  <c r="T816" i="1"/>
  <c r="U816" i="1"/>
  <c r="V816" i="1"/>
  <c r="S817" i="1"/>
  <c r="T817" i="1"/>
  <c r="U817" i="1"/>
  <c r="V817" i="1"/>
  <c r="S818" i="1"/>
  <c r="T818" i="1"/>
  <c r="U818" i="1"/>
  <c r="V818" i="1"/>
  <c r="S819" i="1"/>
  <c r="T819" i="1"/>
  <c r="U819" i="1"/>
  <c r="V819" i="1"/>
  <c r="S820" i="1"/>
  <c r="T820" i="1"/>
  <c r="U820" i="1"/>
  <c r="V820" i="1"/>
  <c r="S821" i="1"/>
  <c r="T821" i="1"/>
  <c r="U821" i="1"/>
  <c r="V821" i="1"/>
  <c r="S822" i="1"/>
  <c r="T822" i="1"/>
  <c r="U822" i="1"/>
  <c r="V822" i="1"/>
  <c r="S823" i="1"/>
  <c r="T823" i="1"/>
  <c r="U823" i="1"/>
  <c r="V823" i="1"/>
  <c r="S824" i="1"/>
  <c r="T824" i="1"/>
  <c r="U824" i="1"/>
  <c r="V824" i="1"/>
  <c r="S825" i="1"/>
  <c r="T825" i="1"/>
  <c r="U825" i="1"/>
  <c r="V825" i="1"/>
  <c r="S826" i="1"/>
  <c r="T826" i="1"/>
  <c r="U826" i="1"/>
  <c r="V826" i="1"/>
  <c r="S827" i="1"/>
  <c r="T827" i="1"/>
  <c r="U827" i="1"/>
  <c r="V827" i="1"/>
  <c r="S828" i="1"/>
  <c r="T828" i="1"/>
  <c r="U828" i="1"/>
  <c r="V828" i="1"/>
  <c r="S829" i="1"/>
  <c r="T829" i="1"/>
  <c r="U829" i="1"/>
  <c r="V829" i="1"/>
  <c r="S830" i="1"/>
  <c r="T830" i="1"/>
  <c r="U830" i="1"/>
  <c r="V830" i="1"/>
  <c r="S831" i="1"/>
  <c r="T831" i="1"/>
  <c r="U831" i="1"/>
  <c r="V831" i="1"/>
  <c r="S832" i="1"/>
  <c r="T832" i="1"/>
  <c r="U832" i="1"/>
  <c r="V832" i="1"/>
  <c r="S833" i="1"/>
  <c r="T833" i="1"/>
  <c r="U833" i="1"/>
  <c r="V833" i="1"/>
  <c r="S834" i="1"/>
  <c r="T834" i="1"/>
  <c r="U834" i="1"/>
  <c r="V834" i="1"/>
  <c r="S835" i="1"/>
  <c r="T835" i="1"/>
  <c r="U835" i="1"/>
  <c r="V835" i="1"/>
  <c r="S836" i="1"/>
  <c r="T836" i="1"/>
  <c r="U836" i="1"/>
  <c r="V836" i="1"/>
  <c r="S837" i="1"/>
  <c r="T837" i="1"/>
  <c r="U837" i="1"/>
  <c r="V837" i="1"/>
  <c r="S838" i="1"/>
  <c r="T838" i="1"/>
  <c r="U838" i="1"/>
  <c r="V838" i="1"/>
  <c r="S839" i="1"/>
  <c r="T839" i="1"/>
  <c r="U839" i="1"/>
  <c r="V839" i="1"/>
  <c r="S840" i="1"/>
  <c r="T840" i="1"/>
  <c r="U840" i="1"/>
  <c r="V840" i="1"/>
  <c r="S841" i="1"/>
  <c r="T841" i="1"/>
  <c r="U841" i="1"/>
  <c r="V841" i="1"/>
  <c r="S842" i="1"/>
  <c r="T842" i="1"/>
  <c r="U842" i="1"/>
  <c r="V842" i="1"/>
  <c r="S843" i="1"/>
  <c r="T843" i="1"/>
  <c r="U843" i="1"/>
  <c r="V843" i="1"/>
  <c r="S844" i="1"/>
  <c r="T844" i="1"/>
  <c r="U844" i="1"/>
  <c r="V844" i="1"/>
  <c r="S845" i="1"/>
  <c r="T845" i="1"/>
  <c r="U845" i="1"/>
  <c r="V845" i="1"/>
  <c r="S846" i="1"/>
  <c r="T846" i="1"/>
  <c r="U846" i="1"/>
  <c r="V846" i="1"/>
  <c r="S847" i="1"/>
  <c r="T847" i="1"/>
  <c r="U847" i="1"/>
  <c r="V847" i="1"/>
  <c r="S848" i="1"/>
  <c r="T848" i="1"/>
  <c r="U848" i="1"/>
  <c r="V848" i="1"/>
  <c r="S849" i="1"/>
  <c r="T849" i="1"/>
  <c r="U849" i="1"/>
  <c r="V849" i="1"/>
  <c r="S850" i="1"/>
  <c r="T850" i="1"/>
  <c r="U850" i="1"/>
  <c r="V850" i="1"/>
  <c r="S851" i="1"/>
  <c r="T851" i="1"/>
  <c r="U851" i="1"/>
  <c r="V851" i="1"/>
  <c r="S852" i="1"/>
  <c r="T852" i="1"/>
  <c r="U852" i="1"/>
  <c r="V852" i="1"/>
  <c r="S853" i="1"/>
  <c r="T853" i="1"/>
  <c r="U853" i="1"/>
  <c r="V853" i="1"/>
  <c r="S854" i="1"/>
  <c r="T854" i="1"/>
  <c r="U854" i="1"/>
  <c r="V854" i="1"/>
  <c r="S855" i="1"/>
  <c r="T855" i="1"/>
  <c r="U855" i="1"/>
  <c r="V855" i="1"/>
  <c r="S856" i="1"/>
  <c r="T856" i="1"/>
  <c r="U856" i="1"/>
  <c r="V856" i="1"/>
  <c r="S857" i="1"/>
  <c r="T857" i="1"/>
  <c r="U857" i="1"/>
  <c r="V857" i="1"/>
  <c r="S858" i="1"/>
  <c r="T858" i="1"/>
  <c r="U858" i="1"/>
  <c r="V858" i="1"/>
  <c r="S859" i="1"/>
  <c r="T859" i="1"/>
  <c r="U859" i="1"/>
  <c r="V859" i="1"/>
  <c r="S860" i="1"/>
  <c r="T860" i="1"/>
  <c r="U860" i="1"/>
  <c r="V860" i="1"/>
  <c r="S861" i="1"/>
  <c r="T861" i="1"/>
  <c r="U861" i="1"/>
  <c r="V861" i="1"/>
  <c r="S862" i="1"/>
  <c r="T862" i="1"/>
  <c r="U862" i="1"/>
  <c r="V862" i="1"/>
  <c r="S863" i="1"/>
  <c r="T863" i="1"/>
  <c r="U863" i="1"/>
  <c r="V863" i="1"/>
  <c r="S864" i="1"/>
  <c r="T864" i="1"/>
  <c r="U864" i="1"/>
  <c r="V864" i="1"/>
  <c r="S865" i="1"/>
  <c r="T865" i="1"/>
  <c r="U865" i="1"/>
  <c r="V865" i="1"/>
  <c r="S866" i="1"/>
  <c r="T866" i="1"/>
  <c r="U866" i="1"/>
  <c r="V866" i="1"/>
  <c r="S867" i="1"/>
  <c r="T867" i="1"/>
  <c r="U867" i="1"/>
  <c r="V867" i="1"/>
  <c r="S868" i="1"/>
  <c r="T868" i="1"/>
  <c r="U868" i="1"/>
  <c r="V868" i="1"/>
  <c r="S869" i="1"/>
  <c r="T869" i="1"/>
  <c r="U869" i="1"/>
  <c r="V869" i="1"/>
  <c r="S870" i="1"/>
  <c r="T870" i="1"/>
  <c r="U870" i="1"/>
  <c r="V870" i="1"/>
  <c r="S871" i="1"/>
  <c r="T871" i="1"/>
  <c r="U871" i="1"/>
  <c r="V871" i="1"/>
  <c r="S872" i="1"/>
  <c r="T872" i="1"/>
  <c r="U872" i="1"/>
  <c r="V872" i="1"/>
  <c r="S873" i="1"/>
  <c r="T873" i="1"/>
  <c r="U873" i="1"/>
  <c r="V873" i="1"/>
  <c r="S874" i="1"/>
  <c r="T874" i="1"/>
  <c r="U874" i="1"/>
  <c r="V874" i="1"/>
  <c r="S875" i="1"/>
  <c r="T875" i="1"/>
  <c r="U875" i="1"/>
  <c r="V875" i="1"/>
  <c r="S876" i="1"/>
  <c r="T876" i="1"/>
  <c r="U876" i="1"/>
  <c r="V876" i="1"/>
  <c r="S877" i="1"/>
  <c r="T877" i="1"/>
  <c r="U877" i="1"/>
  <c r="V877" i="1"/>
  <c r="S878" i="1"/>
  <c r="T878" i="1"/>
  <c r="U878" i="1"/>
  <c r="V878" i="1"/>
  <c r="S879" i="1"/>
  <c r="T879" i="1"/>
  <c r="U879" i="1"/>
  <c r="V879" i="1"/>
  <c r="S880" i="1"/>
  <c r="T880" i="1"/>
  <c r="U880" i="1"/>
  <c r="V880" i="1"/>
  <c r="S881" i="1"/>
  <c r="T881" i="1"/>
  <c r="U881" i="1"/>
  <c r="V881" i="1"/>
  <c r="S882" i="1"/>
  <c r="T882" i="1"/>
  <c r="U882" i="1"/>
  <c r="V882" i="1"/>
  <c r="S883" i="1"/>
  <c r="T883" i="1"/>
  <c r="U883" i="1"/>
  <c r="V883" i="1"/>
  <c r="S884" i="1"/>
  <c r="T884" i="1"/>
  <c r="U884" i="1"/>
  <c r="V884" i="1"/>
  <c r="S885" i="1"/>
  <c r="T885" i="1"/>
  <c r="U885" i="1"/>
  <c r="V885" i="1"/>
  <c r="S886" i="1"/>
  <c r="T886" i="1"/>
  <c r="U886" i="1"/>
  <c r="V886" i="1"/>
  <c r="S887" i="1"/>
  <c r="T887" i="1"/>
  <c r="U887" i="1"/>
  <c r="V887" i="1"/>
  <c r="S888" i="1"/>
  <c r="T888" i="1"/>
  <c r="U888" i="1"/>
  <c r="V888" i="1"/>
  <c r="S889" i="1"/>
  <c r="T889" i="1"/>
  <c r="U889" i="1"/>
  <c r="V889" i="1"/>
  <c r="S890" i="1"/>
  <c r="T890" i="1"/>
  <c r="U890" i="1"/>
  <c r="V890" i="1"/>
  <c r="S891" i="1"/>
  <c r="T891" i="1"/>
  <c r="U891" i="1"/>
  <c r="V891" i="1"/>
  <c r="S892" i="1"/>
  <c r="T892" i="1"/>
  <c r="U892" i="1"/>
  <c r="V892" i="1"/>
  <c r="S893" i="1"/>
  <c r="T893" i="1"/>
  <c r="U893" i="1"/>
  <c r="V893" i="1"/>
  <c r="S894" i="1"/>
  <c r="T894" i="1"/>
  <c r="U894" i="1"/>
  <c r="V894" i="1"/>
  <c r="S895" i="1"/>
  <c r="T895" i="1"/>
  <c r="U895" i="1"/>
  <c r="V895" i="1"/>
  <c r="S896" i="1"/>
  <c r="T896" i="1"/>
  <c r="U896" i="1"/>
  <c r="V896" i="1"/>
  <c r="S897" i="1"/>
  <c r="T897" i="1"/>
  <c r="U897" i="1"/>
  <c r="V897" i="1"/>
  <c r="S898" i="1"/>
  <c r="T898" i="1"/>
  <c r="U898" i="1"/>
  <c r="V898" i="1"/>
  <c r="S899" i="1"/>
  <c r="T899" i="1"/>
  <c r="U899" i="1"/>
  <c r="V899" i="1"/>
  <c r="S900" i="1"/>
  <c r="T900" i="1"/>
  <c r="U900" i="1"/>
  <c r="V900" i="1"/>
  <c r="S901" i="1"/>
  <c r="T901" i="1"/>
  <c r="U901" i="1"/>
  <c r="V901" i="1"/>
  <c r="S902" i="1"/>
  <c r="T902" i="1"/>
  <c r="U902" i="1"/>
  <c r="V902" i="1"/>
  <c r="S903" i="1"/>
  <c r="T903" i="1"/>
  <c r="U903" i="1"/>
  <c r="V903" i="1"/>
  <c r="S904" i="1"/>
  <c r="T904" i="1"/>
  <c r="U904" i="1"/>
  <c r="V904" i="1"/>
  <c r="S905" i="1"/>
  <c r="T905" i="1"/>
  <c r="U905" i="1"/>
  <c r="V905" i="1"/>
  <c r="S906" i="1"/>
  <c r="T906" i="1"/>
  <c r="U906" i="1"/>
  <c r="V906" i="1"/>
  <c r="S907" i="1"/>
  <c r="T907" i="1"/>
  <c r="U907" i="1"/>
  <c r="V907" i="1"/>
  <c r="S908" i="1"/>
  <c r="T908" i="1"/>
  <c r="U908" i="1"/>
  <c r="V908" i="1"/>
  <c r="S909" i="1"/>
  <c r="T909" i="1"/>
  <c r="U909" i="1"/>
  <c r="V909" i="1"/>
  <c r="S910" i="1"/>
  <c r="T910" i="1"/>
  <c r="U910" i="1"/>
  <c r="V910" i="1"/>
  <c r="S911" i="1"/>
  <c r="T911" i="1"/>
  <c r="U911" i="1"/>
  <c r="V911" i="1"/>
  <c r="S912" i="1"/>
  <c r="T912" i="1"/>
  <c r="U912" i="1"/>
  <c r="V912" i="1"/>
  <c r="S913" i="1"/>
  <c r="T913" i="1"/>
  <c r="U913" i="1"/>
  <c r="V913" i="1"/>
  <c r="S914" i="1"/>
  <c r="T914" i="1"/>
  <c r="U914" i="1"/>
  <c r="V914" i="1"/>
  <c r="S915" i="1"/>
  <c r="T915" i="1"/>
  <c r="U915" i="1"/>
  <c r="V915" i="1"/>
  <c r="S916" i="1"/>
  <c r="T916" i="1"/>
  <c r="U916" i="1"/>
  <c r="V916" i="1"/>
  <c r="S917" i="1"/>
  <c r="T917" i="1"/>
  <c r="U917" i="1"/>
  <c r="V917" i="1"/>
  <c r="S918" i="1"/>
  <c r="T918" i="1"/>
  <c r="U918" i="1"/>
  <c r="V918" i="1"/>
  <c r="S919" i="1"/>
  <c r="T919" i="1"/>
  <c r="U919" i="1"/>
  <c r="V919" i="1"/>
  <c r="S920" i="1"/>
  <c r="T920" i="1"/>
  <c r="U920" i="1"/>
  <c r="V920" i="1"/>
  <c r="S921" i="1"/>
  <c r="T921" i="1"/>
  <c r="U921" i="1"/>
  <c r="V921" i="1"/>
  <c r="S922" i="1"/>
  <c r="T922" i="1"/>
  <c r="U922" i="1"/>
  <c r="V922" i="1"/>
  <c r="S923" i="1"/>
  <c r="T923" i="1"/>
  <c r="U923" i="1"/>
  <c r="V923" i="1"/>
  <c r="S924" i="1"/>
  <c r="T924" i="1"/>
  <c r="U924" i="1"/>
  <c r="V924" i="1"/>
  <c r="S925" i="1"/>
  <c r="T925" i="1"/>
  <c r="U925" i="1"/>
  <c r="V925" i="1"/>
  <c r="S926" i="1"/>
  <c r="T926" i="1"/>
  <c r="U926" i="1"/>
  <c r="V926" i="1"/>
  <c r="S927" i="1"/>
  <c r="T927" i="1"/>
  <c r="U927" i="1"/>
  <c r="V927" i="1"/>
  <c r="S928" i="1"/>
  <c r="T928" i="1"/>
  <c r="U928" i="1"/>
  <c r="V928" i="1"/>
  <c r="S929" i="1"/>
  <c r="T929" i="1"/>
  <c r="U929" i="1"/>
  <c r="V929" i="1"/>
  <c r="S930" i="1"/>
  <c r="T930" i="1"/>
  <c r="U930" i="1"/>
  <c r="V930" i="1"/>
  <c r="S931" i="1"/>
  <c r="T931" i="1"/>
  <c r="U931" i="1"/>
  <c r="V931" i="1"/>
  <c r="S932" i="1"/>
  <c r="T932" i="1"/>
  <c r="U932" i="1"/>
  <c r="V932" i="1"/>
  <c r="S933" i="1"/>
  <c r="T933" i="1"/>
  <c r="U933" i="1"/>
  <c r="V933" i="1"/>
  <c r="S934" i="1"/>
  <c r="T934" i="1"/>
  <c r="U934" i="1"/>
  <c r="V934" i="1"/>
  <c r="S935" i="1"/>
  <c r="T935" i="1"/>
  <c r="U935" i="1"/>
  <c r="V935" i="1"/>
  <c r="S936" i="1"/>
  <c r="T936" i="1"/>
  <c r="U936" i="1"/>
  <c r="V936" i="1"/>
  <c r="S937" i="1"/>
  <c r="T937" i="1"/>
  <c r="U937" i="1"/>
  <c r="V937" i="1"/>
  <c r="S938" i="1"/>
  <c r="T938" i="1"/>
  <c r="U938" i="1"/>
  <c r="V938" i="1"/>
  <c r="S939" i="1"/>
  <c r="T939" i="1"/>
  <c r="U939" i="1"/>
  <c r="V939" i="1"/>
  <c r="S940" i="1"/>
  <c r="T940" i="1"/>
  <c r="U940" i="1"/>
  <c r="V940" i="1"/>
  <c r="S941" i="1"/>
  <c r="T941" i="1"/>
  <c r="U941" i="1"/>
  <c r="V941" i="1"/>
  <c r="S942" i="1"/>
  <c r="T942" i="1"/>
  <c r="U942" i="1"/>
  <c r="V942" i="1"/>
  <c r="S943" i="1"/>
  <c r="T943" i="1"/>
  <c r="U943" i="1"/>
  <c r="V943" i="1"/>
  <c r="S944" i="1"/>
  <c r="T944" i="1"/>
  <c r="U944" i="1"/>
  <c r="V944" i="1"/>
  <c r="S945" i="1"/>
  <c r="T945" i="1"/>
  <c r="U945" i="1"/>
  <c r="V945" i="1"/>
  <c r="S946" i="1"/>
  <c r="T946" i="1"/>
  <c r="U946" i="1"/>
  <c r="V946" i="1"/>
  <c r="S947" i="1"/>
  <c r="T947" i="1"/>
  <c r="U947" i="1"/>
  <c r="V947" i="1"/>
  <c r="S948" i="1"/>
  <c r="T948" i="1"/>
  <c r="U948" i="1"/>
  <c r="V948" i="1"/>
  <c r="S949" i="1"/>
  <c r="T949" i="1"/>
  <c r="U949" i="1"/>
  <c r="V949" i="1"/>
  <c r="S950" i="1"/>
  <c r="T950" i="1"/>
  <c r="U950" i="1"/>
  <c r="V950" i="1"/>
  <c r="S951" i="1"/>
  <c r="T951" i="1"/>
  <c r="U951" i="1"/>
  <c r="V951" i="1"/>
  <c r="S952" i="1"/>
  <c r="T952" i="1"/>
  <c r="U952" i="1"/>
  <c r="V952" i="1"/>
  <c r="S953" i="1"/>
  <c r="T953" i="1"/>
  <c r="U953" i="1"/>
  <c r="V953" i="1"/>
  <c r="S954" i="1"/>
  <c r="T954" i="1"/>
  <c r="U954" i="1"/>
  <c r="V954" i="1"/>
  <c r="S955" i="1"/>
  <c r="T955" i="1"/>
  <c r="U955" i="1"/>
  <c r="V955" i="1"/>
  <c r="S956" i="1"/>
  <c r="T956" i="1"/>
  <c r="U956" i="1"/>
  <c r="V956" i="1"/>
  <c r="S957" i="1"/>
  <c r="T957" i="1"/>
  <c r="U957" i="1"/>
  <c r="V957" i="1"/>
  <c r="S958" i="1"/>
  <c r="T958" i="1"/>
  <c r="U958" i="1"/>
  <c r="V958" i="1"/>
  <c r="S959" i="1"/>
  <c r="T959" i="1"/>
  <c r="U959" i="1"/>
  <c r="V959" i="1"/>
  <c r="S960" i="1"/>
  <c r="T960" i="1"/>
  <c r="U960" i="1"/>
  <c r="V960" i="1"/>
  <c r="S961" i="1"/>
  <c r="T961" i="1"/>
  <c r="U961" i="1"/>
  <c r="V961" i="1"/>
  <c r="S962" i="1"/>
  <c r="T962" i="1"/>
  <c r="U962" i="1"/>
  <c r="V962" i="1"/>
  <c r="S963" i="1"/>
  <c r="T963" i="1"/>
  <c r="U963" i="1"/>
  <c r="V963" i="1"/>
  <c r="S964" i="1"/>
  <c r="T964" i="1"/>
  <c r="U964" i="1"/>
  <c r="V964" i="1"/>
  <c r="S965" i="1"/>
  <c r="T965" i="1"/>
  <c r="U965" i="1"/>
  <c r="V965" i="1"/>
  <c r="S966" i="1"/>
  <c r="T966" i="1"/>
  <c r="U966" i="1"/>
  <c r="V966" i="1"/>
  <c r="S967" i="1"/>
  <c r="T967" i="1"/>
  <c r="U967" i="1"/>
  <c r="V967" i="1"/>
  <c r="S968" i="1"/>
  <c r="T968" i="1"/>
  <c r="U968" i="1"/>
  <c r="V968" i="1"/>
  <c r="S969" i="1"/>
  <c r="T969" i="1"/>
  <c r="U969" i="1"/>
  <c r="V969" i="1"/>
  <c r="S970" i="1"/>
  <c r="T970" i="1"/>
  <c r="U970" i="1"/>
  <c r="V970" i="1"/>
  <c r="S971" i="1"/>
  <c r="T971" i="1"/>
  <c r="U971" i="1"/>
  <c r="V971" i="1"/>
  <c r="S972" i="1"/>
  <c r="T972" i="1"/>
  <c r="U972" i="1"/>
  <c r="V972" i="1"/>
  <c r="S973" i="1"/>
  <c r="T973" i="1"/>
  <c r="U973" i="1"/>
  <c r="V973" i="1"/>
  <c r="S974" i="1"/>
  <c r="T974" i="1"/>
  <c r="U974" i="1"/>
  <c r="V974" i="1"/>
  <c r="S975" i="1"/>
  <c r="T975" i="1"/>
  <c r="U975" i="1"/>
  <c r="V975" i="1"/>
  <c r="S976" i="1"/>
  <c r="T976" i="1"/>
  <c r="U976" i="1"/>
  <c r="V976" i="1"/>
  <c r="S977" i="1"/>
  <c r="T977" i="1"/>
  <c r="U977" i="1"/>
  <c r="V977" i="1"/>
  <c r="S978" i="1"/>
  <c r="T978" i="1"/>
  <c r="U978" i="1"/>
  <c r="V978" i="1"/>
  <c r="S979" i="1"/>
  <c r="T979" i="1"/>
  <c r="U979" i="1"/>
  <c r="V979" i="1"/>
  <c r="S980" i="1"/>
  <c r="T980" i="1"/>
  <c r="U980" i="1"/>
  <c r="V980" i="1"/>
  <c r="S981" i="1"/>
  <c r="T981" i="1"/>
  <c r="U981" i="1"/>
  <c r="V981" i="1"/>
  <c r="S982" i="1"/>
  <c r="T982" i="1"/>
  <c r="U982" i="1"/>
  <c r="V982" i="1"/>
  <c r="S983" i="1"/>
  <c r="T983" i="1"/>
  <c r="U983" i="1"/>
  <c r="V983" i="1"/>
  <c r="S984" i="1"/>
  <c r="T984" i="1"/>
  <c r="U984" i="1"/>
  <c r="V984" i="1"/>
  <c r="S985" i="1"/>
  <c r="T985" i="1"/>
  <c r="U985" i="1"/>
  <c r="V985" i="1"/>
  <c r="S986" i="1"/>
  <c r="T986" i="1"/>
  <c r="U986" i="1"/>
  <c r="V986" i="1"/>
  <c r="S987" i="1"/>
  <c r="T987" i="1"/>
  <c r="U987" i="1"/>
  <c r="V987" i="1"/>
  <c r="S988" i="1"/>
  <c r="T988" i="1"/>
  <c r="U988" i="1"/>
  <c r="V988" i="1"/>
  <c r="S989" i="1"/>
  <c r="T989" i="1"/>
  <c r="U989" i="1"/>
  <c r="V989" i="1"/>
  <c r="S990" i="1"/>
  <c r="T990" i="1"/>
  <c r="U990" i="1"/>
  <c r="V990" i="1"/>
  <c r="S991" i="1"/>
  <c r="T991" i="1"/>
  <c r="U991" i="1"/>
  <c r="V991" i="1"/>
  <c r="S992" i="1"/>
  <c r="T992" i="1"/>
  <c r="U992" i="1"/>
  <c r="V992" i="1"/>
  <c r="S993" i="1"/>
  <c r="T993" i="1"/>
  <c r="U993" i="1"/>
  <c r="V993" i="1"/>
  <c r="S994" i="1"/>
  <c r="T994" i="1"/>
  <c r="U994" i="1"/>
  <c r="V994" i="1"/>
  <c r="S995" i="1"/>
  <c r="T995" i="1"/>
  <c r="U995" i="1"/>
  <c r="V995" i="1"/>
  <c r="S996" i="1"/>
  <c r="T996" i="1"/>
  <c r="U996" i="1"/>
  <c r="V996" i="1"/>
  <c r="S997" i="1"/>
  <c r="T997" i="1"/>
  <c r="U997" i="1"/>
  <c r="V997" i="1"/>
  <c r="S998" i="1"/>
  <c r="T998" i="1"/>
  <c r="U998" i="1"/>
  <c r="V998" i="1"/>
  <c r="S999" i="1"/>
  <c r="T999" i="1"/>
  <c r="U999" i="1"/>
  <c r="V999" i="1"/>
  <c r="S1000" i="1"/>
  <c r="T1000" i="1"/>
  <c r="U1000" i="1"/>
  <c r="V1000" i="1"/>
  <c r="S1001" i="1"/>
  <c r="T1001" i="1"/>
  <c r="U1001" i="1"/>
  <c r="V1001" i="1"/>
  <c r="S1002" i="1"/>
  <c r="T1002" i="1"/>
  <c r="U1002" i="1"/>
  <c r="V1002" i="1"/>
  <c r="S1003" i="1"/>
  <c r="T1003" i="1"/>
  <c r="U1003" i="1"/>
  <c r="V1003" i="1"/>
  <c r="S1004" i="1"/>
  <c r="T1004" i="1"/>
  <c r="U1004" i="1"/>
  <c r="V1004" i="1"/>
  <c r="S1005" i="1"/>
  <c r="T1005" i="1"/>
  <c r="U1005" i="1"/>
  <c r="V1005" i="1"/>
  <c r="S1006" i="1"/>
  <c r="T1006" i="1"/>
  <c r="U1006" i="1"/>
  <c r="V1006" i="1"/>
  <c r="S1007" i="1"/>
  <c r="T1007" i="1"/>
  <c r="U1007" i="1"/>
  <c r="V1007" i="1"/>
  <c r="S1008" i="1"/>
  <c r="T1008" i="1"/>
  <c r="U1008" i="1"/>
  <c r="V1008" i="1"/>
  <c r="S1009" i="1"/>
  <c r="T1009" i="1"/>
  <c r="U1009" i="1"/>
  <c r="V1009" i="1"/>
  <c r="S1010" i="1"/>
  <c r="T1010" i="1"/>
  <c r="U1010" i="1"/>
  <c r="V1010" i="1"/>
  <c r="S1011" i="1"/>
  <c r="T1011" i="1"/>
  <c r="U1011" i="1"/>
  <c r="V1011" i="1"/>
  <c r="S1012" i="1"/>
  <c r="T1012" i="1"/>
  <c r="U1012" i="1"/>
  <c r="V1012" i="1"/>
  <c r="S1013" i="1"/>
  <c r="T1013" i="1"/>
  <c r="U1013" i="1"/>
  <c r="V1013" i="1"/>
  <c r="S1014" i="1"/>
  <c r="T1014" i="1"/>
  <c r="U1014" i="1"/>
  <c r="V1014" i="1"/>
  <c r="U15" i="1"/>
  <c r="S15" i="1"/>
  <c r="E7" i="1"/>
  <c r="E6" i="1"/>
  <c r="H10" i="1" l="1"/>
  <c r="I10" i="1"/>
  <c r="M10" i="1"/>
  <c r="E5" i="1"/>
  <c r="G10" i="1"/>
  <c r="J10" i="1"/>
  <c r="K10" i="1"/>
  <c r="L10" i="1"/>
  <c r="N10" i="1"/>
  <c r="O10" i="1"/>
  <c r="P10" i="1"/>
  <c r="Q10" i="1"/>
  <c r="F10" i="1"/>
  <c r="C5" i="27"/>
  <c r="D5" i="1" l="1"/>
  <c r="D4" i="1"/>
  <c r="S10" i="1" l="1"/>
  <c r="U10" i="1"/>
  <c r="V10" i="1"/>
  <c r="T10" i="1"/>
  <c r="Z18" i="1" l="1"/>
  <c r="Z17" i="1"/>
  <c r="Z14" i="1"/>
  <c r="Z13" i="1"/>
  <c r="Z12" i="1"/>
  <c r="D7" i="1" s="1"/>
  <c r="Z16" i="1"/>
  <c r="Z15" i="1"/>
  <c r="Y16" i="1"/>
  <c r="Y15" i="1"/>
  <c r="Y17" i="1"/>
  <c r="Y14" i="1"/>
  <c r="Y13" i="1"/>
  <c r="Y12" i="1"/>
  <c r="Y18" i="1"/>
  <c r="D6" i="1"/>
  <c r="F5" i="27" l="1"/>
</calcChain>
</file>

<file path=xl/sharedStrings.xml><?xml version="1.0" encoding="utf-8"?>
<sst xmlns="http://schemas.openxmlformats.org/spreadsheetml/2006/main" count="155" uniqueCount="119">
  <si>
    <t>PAM</t>
  </si>
  <si>
    <t>Câbles électriques</t>
  </si>
  <si>
    <t>Catégorie d'appareils</t>
  </si>
  <si>
    <r>
      <t xml:space="preserve">La loi AGEC (2020) a créé une nouvelle obligation pour les producteurs en matière d’information des consommateurs sur les qualités et caractéristiques environnementales des produits mis sur le marché (article 13). Cette obligation est établie dans le Code de l’Environnement :
</t>
    </r>
    <r>
      <rPr>
        <b/>
        <i/>
        <sz val="12"/>
        <rFont val="Calibri"/>
        <family val="2"/>
        <scheme val="minor"/>
      </rPr>
      <t>"Art. L. 541-9-1</t>
    </r>
    <r>
      <rPr>
        <i/>
        <sz val="12"/>
        <rFont val="Calibri"/>
        <family val="2"/>
        <scheme val="minor"/>
      </rPr>
      <t>. – Afin d’améliorer l’information des consommateurs, les producteurs et importateurs de produits générateurs de déchets informent les consommateurs, par voie de marquage, d’étiquetage, d’affichage ou par tout autre procédé approprié, sur leurs qualités et caractéristiques environnementales, notamment l’incorporation de matière recyclée, l’emploi de ressources renouvelables, la durabilité, la compostabilité, la réparabilité, les possibilités de réemploi, la recyclabilité et la présence de substances dangereuses, de métaux précieux ou de terres rares, en cohérence avec le droit de l’Union européenne."</t>
    </r>
  </si>
  <si>
    <r>
      <rPr>
        <b/>
        <sz val="12"/>
        <rFont val="Calibri"/>
        <family val="2"/>
        <scheme val="minor"/>
      </rPr>
      <t>Le décret n°2022-748</t>
    </r>
    <r>
      <rPr>
        <sz val="12"/>
        <rFont val="Calibri"/>
        <family val="2"/>
        <scheme val="minor"/>
      </rPr>
      <t xml:space="preserve"> du 29 avril 2022 précise les modalités d’application de ces obligations, au travers des articles R 541-220 à R541-223 du Code de l’Environnement. Le décret établit également que l’information sur la recyclabilité est communiquée au producteur par l’éco-organisme auquel il adhère, le cas échéant avec la mise à disposition d’un outil de calcul selon une méthode harmonisée.</t>
    </r>
  </si>
  <si>
    <t>https://www.ecologie.gouv.fr/encadrement-des-allegations-environnementales-et-information-du-consommateur-sur-produits</t>
  </si>
  <si>
    <r>
      <rPr>
        <b/>
        <sz val="12"/>
        <rFont val="Calibri"/>
        <family val="2"/>
        <scheme val="minor"/>
      </rPr>
      <t>Une Foire Aux Questions (FAQ)</t>
    </r>
    <r>
      <rPr>
        <sz val="12"/>
        <rFont val="Calibri"/>
        <family val="2"/>
        <scheme val="minor"/>
      </rPr>
      <t xml:space="preserve"> a également été publiée par le Ministère en charge de l’Ecologie :</t>
    </r>
  </si>
  <si>
    <t>Contact</t>
  </si>
  <si>
    <t xml:space="preserve">1.0
</t>
  </si>
  <si>
    <t>Processus d'évaluation</t>
  </si>
  <si>
    <t>Règles  d'utilisation de l'outil</t>
  </si>
  <si>
    <t>Vue d'ensemble</t>
  </si>
  <si>
    <t>Version de l'outil</t>
  </si>
  <si>
    <t>Date de diffusion</t>
  </si>
  <si>
    <t>Commentaires</t>
  </si>
  <si>
    <t>1.0</t>
  </si>
  <si>
    <t>Référence commerciale du produit*</t>
  </si>
  <si>
    <t>Champ de texte libre et optionnel, ce champ a uniquement une fonction de suivi interne du producteur</t>
  </si>
  <si>
    <t>Champ de texte en saisie libre mais obligatoire, nécessaire pour pouvoir démontrer l'adéquation entre la mention affichée au consommateur sur une référence donnée et l'évaluation réalisée grâce à cet outil</t>
  </si>
  <si>
    <t>Désignation du produit</t>
  </si>
  <si>
    <t>Liste verte</t>
  </si>
  <si>
    <t>Tous métaux et alliages métalliques</t>
  </si>
  <si>
    <t>OUI</t>
  </si>
  <si>
    <t>Liste orange</t>
  </si>
  <si>
    <t>Catégories de produits</t>
  </si>
  <si>
    <t>ABS non chargé en RFB et de densité &lt; 1,1</t>
  </si>
  <si>
    <t>ABS-PC non chargé en RFB et de densité &lt; 1,1</t>
  </si>
  <si>
    <t>NON</t>
  </si>
  <si>
    <t>PS non chargé en RFB et de densité &lt; 1,1</t>
  </si>
  <si>
    <t>Liste rouge</t>
  </si>
  <si>
    <t xml:space="preserve">Tous plastiques de densité &gt; 1,1 ou inconnue </t>
  </si>
  <si>
    <t>Tous plastiques chargés en RFB</t>
  </si>
  <si>
    <t>Information optionnelle, pour aider à la structuration des données par le producteur</t>
  </si>
  <si>
    <t>Désignation interne de la matière*</t>
  </si>
  <si>
    <t>Désignation interne de la pièce</t>
  </si>
  <si>
    <t>Désignation interne du sous-ensemble</t>
  </si>
  <si>
    <t>Information requise pour pouvoir vérifier l'adéquation des paramètres de recyclabilité utilisés</t>
  </si>
  <si>
    <t>Métaux</t>
  </si>
  <si>
    <t>Autres</t>
  </si>
  <si>
    <t>ABS-PC
non chargé en RFB et de densité &lt; 1,1</t>
  </si>
  <si>
    <t>NOMENCLATURE</t>
  </si>
  <si>
    <t>Sous-totaux</t>
  </si>
  <si>
    <t>Type de composant complexe
(Optionnel)</t>
  </si>
  <si>
    <t>Masse totale du composant complexe
(Optionnel)</t>
  </si>
  <si>
    <t xml:space="preserve">Si la composition d'un composant complexe n'est pas connue, une composition par défaut peut être appliquée: indiquer ici le type de composant </t>
  </si>
  <si>
    <r>
      <t xml:space="preserve">Liste orange
</t>
    </r>
    <r>
      <rPr>
        <i/>
        <sz val="12"/>
        <color rgb="FF000000"/>
        <rFont val="Calibri"/>
        <family val="2"/>
      </rPr>
      <t>(matériaux recyclables selon le type de produit)</t>
    </r>
  </si>
  <si>
    <r>
      <t xml:space="preserve">Liste verte
</t>
    </r>
    <r>
      <rPr>
        <i/>
        <sz val="12"/>
        <color rgb="FF000000"/>
        <rFont val="Calibri"/>
        <family val="2"/>
      </rPr>
      <t>(matériaux recyclables)</t>
    </r>
  </si>
  <si>
    <t>total recyclable</t>
  </si>
  <si>
    <t>total non recyclable</t>
  </si>
  <si>
    <t>Bilan</t>
  </si>
  <si>
    <t>% recyclable</t>
  </si>
  <si>
    <t>% non-recyclable</t>
  </si>
  <si>
    <t>% matières recyclables</t>
  </si>
  <si>
    <t>% matières non-recyclables</t>
  </si>
  <si>
    <t>Fractions minérales</t>
  </si>
  <si>
    <t>Plastiques</t>
  </si>
  <si>
    <t>Si la composition d'un composant complexe n'est pas connue, une composition par défaut peut être appliquée: indiquer ici sa masse totale</t>
  </si>
  <si>
    <t>Onglet destiné à être masqué dans la version diffusée</t>
  </si>
  <si>
    <t>INFORMATIONS A RENSEIGNER</t>
  </si>
  <si>
    <t>Bilan des données renseignées</t>
  </si>
  <si>
    <r>
      <t xml:space="preserve">Liste rouge
</t>
    </r>
    <r>
      <rPr>
        <i/>
        <sz val="12"/>
        <rFont val="Calibri"/>
        <family val="2"/>
      </rPr>
      <t xml:space="preserve">(matériaux non-recyclables - </t>
    </r>
    <r>
      <rPr>
        <i/>
        <u/>
        <sz val="12"/>
        <rFont val="Calibri"/>
        <family val="2"/>
      </rPr>
      <t>détail non obligatoire pour réaliser l'évaluation</t>
    </r>
    <r>
      <rPr>
        <i/>
        <sz val="12"/>
        <rFont val="Calibri"/>
        <family val="2"/>
      </rPr>
      <t>)</t>
    </r>
  </si>
  <si>
    <t xml:space="preserve">Masse modélisée* </t>
  </si>
  <si>
    <t>Unité</t>
  </si>
  <si>
    <t>Unité de masse utilisée</t>
  </si>
  <si>
    <t>g</t>
  </si>
  <si>
    <t>kg</t>
  </si>
  <si>
    <t>0. Identification produit</t>
  </si>
  <si>
    <t>Mention de recyclabilité</t>
  </si>
  <si>
    <t>Extrapolation à d'autres produits</t>
  </si>
  <si>
    <t>Liste des références commerciales rattachées à cette évaluation</t>
  </si>
  <si>
    <t>Dès lors qu’un produit représentatif au sein d’une gamme plus large de références est éligible à la mention « majoritairement recyclable », il est possible d’extrapoler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t>
  </si>
  <si>
    <t>Eléments justifiant l'extrapolation à ces références</t>
  </si>
  <si>
    <t>à compléter le cas échéant</t>
  </si>
  <si>
    <t>Synthèse de l'évaluation et mention applicable à la référence évaluée</t>
  </si>
  <si>
    <t>RESULTAT BILAN MATIERE</t>
  </si>
  <si>
    <t>En cas de difficultés persistantes sur l'utilisation de ce fichier, vous pouvez solliciter vos contacts habituels au sein d'ecosystem : ecoconception@ecosystem.eco</t>
  </si>
  <si>
    <t xml:space="preserve">Tous les champs marqués d'un astérisque sont à remplir obligatoirement pour le bon déroulement de l'évaluation. 
En fonction des logiciels que vous utilisez et de leur version, il est possible que des messages et demandes de confirmation concernant le format du fichier apparaissent lors de son enregistrement. 
Ce fichier ne contient pas de macros, et peut normalement être enregistré et utilisé sous les formats les plus courants (.xls, .xlsx, .xlsm, etc.). </t>
  </si>
  <si>
    <r>
      <t xml:space="preserve">Masse totale du produit* 
</t>
    </r>
    <r>
      <rPr>
        <i/>
        <sz val="11"/>
        <color theme="0"/>
        <rFont val="Calibri"/>
        <family val="2"/>
        <scheme val="minor"/>
      </rPr>
      <t>(hors emballages)</t>
    </r>
  </si>
  <si>
    <t>Champ de texte obligatoire, valeur à sélectionner dans le menu déroulant. Ce champ conditionne l'affectation de paramètres de recyclabilité représentatifs pour le produit concerné dans la suite de l'évaluation.</t>
  </si>
  <si>
    <r>
      <t xml:space="preserve">Champ numérique en saisie libre mais obligatoire , nécessaire pour vérifier l'adéquation du bilan matière réalisé dans l'onglet "1. Bilan matière". Les emballages doivent être exclus de la masse du produit. </t>
    </r>
    <r>
      <rPr>
        <b/>
        <i/>
        <sz val="11"/>
        <rFont val="Calibri"/>
        <family val="2"/>
        <scheme val="minor"/>
      </rPr>
      <t>Attention: l'unité utilisée (grammes ou kilogrammes) doit être la même que pour la saisie de la nomenclature dans l'onglet "1.Bilan matière"</t>
    </r>
  </si>
  <si>
    <r>
      <t xml:space="preserve">Champ obligatoire, unité à sélectionner en grammes ou kilogrammes. </t>
    </r>
    <r>
      <rPr>
        <b/>
        <i/>
        <sz val="11"/>
        <rFont val="Calibri"/>
        <family val="2"/>
        <scheme val="minor"/>
      </rPr>
      <t>Attention: l'unité utilisée (grammes ou kilogrammes) doit être la même que pour la saisie de la nomenclature dans l'onglet "1.Bilan matière"</t>
    </r>
  </si>
  <si>
    <t>Pour déterminer la mention de recyclabilité d’un luminaire (hors lampe), il est nécessaire de se référer à la note méthodologique créée par l’OCAD3E et disponible auprès d’ecosystem.</t>
  </si>
  <si>
    <t>Fluocompacte</t>
  </si>
  <si>
    <t>Halogène</t>
  </si>
  <si>
    <t>HID</t>
  </si>
  <si>
    <t>LED métallique</t>
  </si>
  <si>
    <t>LED plastique</t>
  </si>
  <si>
    <t>LED verre</t>
  </si>
  <si>
    <t xml:space="preserve">Tous les champs marqués d'un astérisque sont à remplir obligatoirement pour le bon déroulement de l'évaluation. </t>
  </si>
  <si>
    <t xml:space="preserve">Un bilan quantifié de la part recyclable du produit doit être évalué sur la base des paramètres fournis dans l'onglet "1. Bilan matière". Ce bilan peut être réalisé de manière itérative, en commençant l’évaluation par les matières recyclables (listées dans l'onglet "INFO_Matières recyclables") les plus pondéreuses présentes dans le produit: 
	- la mention « produit majoritairement recyclable » peut être affichée dès que la recyclabilité du produit dépasse 50 % sur la base de ce bilan (le détail des autres matériaux pouvant alors être négligé).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emballages. </t>
  </si>
  <si>
    <r>
      <rPr>
        <b/>
        <sz val="12"/>
        <color theme="0"/>
        <rFont val="Calibri"/>
        <family val="2"/>
        <scheme val="minor"/>
      </rPr>
      <t xml:space="preserve">Complétude de la nomenclature </t>
    </r>
    <r>
      <rPr>
        <sz val="12"/>
        <color theme="0"/>
        <rFont val="Calibri"/>
        <family val="2"/>
        <scheme val="minor"/>
      </rPr>
      <t xml:space="preserve">
</t>
    </r>
    <r>
      <rPr>
        <i/>
        <sz val="10"/>
        <color theme="0"/>
        <rFont val="Calibri"/>
        <family val="2"/>
        <scheme val="minor"/>
      </rPr>
      <t>(contrôle par rapport à la masse déclarée dans l'onglet "0.Identification du produit" - cellule C7)</t>
    </r>
  </si>
  <si>
    <t>Verre sodocalcique et mixte</t>
  </si>
  <si>
    <t>ABS
non chargé en RFB et de densité &lt; 1,1</t>
  </si>
  <si>
    <t>PS
non chargé en RFB et de densité &lt; 1,1</t>
  </si>
  <si>
    <t>PE
non chargé en RFB et de densité &lt; 1,1</t>
  </si>
  <si>
    <t>PP
non chargé en RFB et de densité &lt; 1,1</t>
  </si>
  <si>
    <t>Tous plastiques chargés en RFB ou de densité &gt; 1,1</t>
  </si>
  <si>
    <t>Poudre (tout type)</t>
  </si>
  <si>
    <t>Mercure</t>
  </si>
  <si>
    <t>Tous matériaux non cités ailleurs</t>
  </si>
  <si>
    <r>
      <t xml:space="preserve">Indiquer ci-dessous les masses de matières concernées. 
</t>
    </r>
    <r>
      <rPr>
        <b/>
        <i/>
        <sz val="12"/>
        <rFont val="Calibri"/>
        <family val="2"/>
        <scheme val="minor"/>
      </rPr>
      <t>Veillez à utiliser la même unité</t>
    </r>
    <r>
      <rPr>
        <i/>
        <sz val="12"/>
        <rFont val="Calibri"/>
        <family val="2"/>
        <scheme val="minor"/>
      </rPr>
      <t xml:space="preserve"> (grammes ou kilogrammes) que pour la déclaration de la masse totale du produit dans l'onglet "0.Identification du produit" (cellules C7 et C8)</t>
    </r>
  </si>
  <si>
    <t>Catégories de lampes</t>
  </si>
  <si>
    <t>Fluo, Halogène, HID, LED verre</t>
  </si>
  <si>
    <t>LED plastique, LED métallique</t>
  </si>
  <si>
    <t>Verre (sodocalcique et mixte)</t>
  </si>
  <si>
    <t>PE-HD non chargé en RFB et de densité &lt; 1,1</t>
  </si>
  <si>
    <t>PP-HD non chargé en RFB et de densité &lt; 1,1</t>
  </si>
  <si>
    <t>Ratios par défaut pour des composants complexes</t>
  </si>
  <si>
    <t>Cartes électroniques (dont chips)</t>
  </si>
  <si>
    <t>LAMPE</t>
  </si>
  <si>
    <t>Colonnes T à Z destinées à être masquées dans la version diffusée</t>
  </si>
  <si>
    <t>Catégorie de lampe*</t>
  </si>
  <si>
    <t>Le présent outil permet aux producteurs de lampes de mettre en œuvre les règles établies dans le cadre de cette note technique. Son usage n'est pas obligatoire.</t>
  </si>
  <si>
    <r>
      <rPr>
        <b/>
        <u/>
        <sz val="11"/>
        <rFont val="Calibri"/>
        <family val="2"/>
        <scheme val="minor"/>
      </rPr>
      <t xml:space="preserve">Ce décret établit 5 critères permettant d’évaluer la recyclabilité d’une lampe </t>
    </r>
    <r>
      <rPr>
        <sz val="11"/>
        <rFont val="Calibri"/>
        <family val="2"/>
        <scheme val="minor"/>
      </rPr>
      <t xml:space="preserve">:
1.	La capacité à être efficacement collecté à l'échelle du territoire, via l'accès de la population à des points de collecte de proximité ;
2.	La capacité à être trié, c'est-à-dire orienté vers les filières de recyclage afin d'être recyclé ;
3.	L'absence d'éléments ou substances perturbant le tri, le recyclage ou limitant l'utilisation de la matière recyclée 
4.	La capacité à ce que la matière recyclée produite par les processus de recyclage mis en œuvre représente plus de 50 % en masse du déchet collecté 
5.	La capacité à être recyclé à l'échelle industrielle et en pratique, notamment via une garantie que la qualité de la matière recyclée obtenue est suffisante pour garantir la pérennité des débouchés, et à ce que la filière de recyclage puisse justifier d'une bonne capacité de prise en charge des produits pouvant s'y intégrer.
</t>
    </r>
    <r>
      <rPr>
        <b/>
        <sz val="11"/>
        <rFont val="Calibri"/>
        <family val="2"/>
        <scheme val="minor"/>
      </rPr>
      <t>Selon les résultats de l’évaluation, 2 mentions peuvent être affichées</t>
    </r>
    <r>
      <rPr>
        <sz val="11"/>
        <rFont val="Calibri"/>
        <family val="2"/>
        <scheme val="minor"/>
      </rPr>
      <t xml:space="preserve"> :
- si la recyclabilité du produit est supérieure à 50% : afficher la mention « produit majoritairement recyclable »
- si la recyclabilité du produit est supérieure à 95% : possibilité d’afficher la mention « produit entièrement recyclable » 
D’après le décret, si les 5 critères ne sont pas remplis (recyclabilité &lt; 50%), aucune mention ne doit être affichée.</t>
    </r>
  </si>
  <si>
    <t>Fluo, Halogène, HID, LED verre, Autres</t>
  </si>
  <si>
    <r>
      <rPr>
        <b/>
        <sz val="12"/>
        <rFont val="Calibri"/>
        <family val="2"/>
        <scheme val="minor"/>
      </rPr>
      <t xml:space="preserve">La Note technique du 26 juin 2023, réalisée par ecosystem, fournit une méthodologie </t>
    </r>
    <r>
      <rPr>
        <sz val="12"/>
        <rFont val="Calibri"/>
        <family val="2"/>
        <scheme val="minor"/>
      </rPr>
      <t>qui permet aux producteurs de lampes de caractériser la recyclabilité de leurs produits pour informer le consommateur selon les mentions fixées par le décret n°2022-748.</t>
    </r>
  </si>
  <si>
    <t>Première version de l'outil de calcul, en application de la note méthodologique du 26/06/2023</t>
  </si>
  <si>
    <r>
      <t xml:space="preserve">L'évaluation se déroule en plusieurs étapes, décrites ci-dessous:
</t>
    </r>
    <r>
      <rPr>
        <b/>
        <u/>
        <sz val="11"/>
        <rFont val="Calibri"/>
        <family val="2"/>
        <scheme val="minor"/>
      </rPr>
      <t>1/ Bilan matière de recyclabilité</t>
    </r>
    <r>
      <rPr>
        <sz val="11"/>
        <rFont val="Calibri"/>
        <family val="2"/>
        <scheme val="minor"/>
      </rPr>
      <t xml:space="preserve">
Un bilan quantifié de la part recyclable du produit doit être réalisé sur la base des paramètres fournis dans l'onglet "</t>
    </r>
    <r>
      <rPr>
        <i/>
        <sz val="11"/>
        <color rgb="FF0070C0"/>
        <rFont val="Calibri"/>
        <family val="2"/>
        <scheme val="minor"/>
      </rPr>
      <t>1. Bilan matière"</t>
    </r>
    <r>
      <rPr>
        <sz val="11"/>
        <rFont val="Calibri"/>
        <family val="2"/>
        <scheme val="minor"/>
      </rPr>
      <t>. Ce bilan peut être réalisé de manière itérative, en commençant l’évaluation par les matières recyclables (listées dans l'onglet "</t>
    </r>
    <r>
      <rPr>
        <i/>
        <sz val="11"/>
        <color rgb="FF0070C0"/>
        <rFont val="Calibri"/>
        <family val="2"/>
        <scheme val="minor"/>
      </rPr>
      <t>INFO_Matières recyclables</t>
    </r>
    <r>
      <rPr>
        <sz val="11"/>
        <rFont val="Calibri"/>
        <family val="2"/>
        <scheme val="minor"/>
      </rPr>
      <t xml:space="preserve">") les plus pondéreuses présentes dans le produit: 
	- la mention « produit majoritairement recyclable » peut être affichée dès que la recyclabilité du produit dépasse 50 % sur la base de ce bilan (le reste des autres matériaux pouvant alors être négligé).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emballages. 
</t>
    </r>
    <r>
      <rPr>
        <b/>
        <u/>
        <sz val="11"/>
        <rFont val="Calibri"/>
        <family val="2"/>
        <scheme val="minor"/>
      </rPr>
      <t>2/ Extrapolation par gammes de produits</t>
    </r>
    <r>
      <rPr>
        <sz val="11"/>
        <rFont val="Calibri"/>
        <family val="2"/>
        <scheme val="minor"/>
      </rPr>
      <t xml:space="preserve">
Dès lors qu’un produit représentatif au sein d’une gamme plus large de références est éligible à la mention « majoritairement recyclable », il est possible d’extrapoler, dans l'onglet "</t>
    </r>
    <r>
      <rPr>
        <sz val="11"/>
        <color theme="4"/>
        <rFont val="Calibri"/>
        <family val="2"/>
        <scheme val="minor"/>
      </rPr>
      <t>RESULTAT</t>
    </r>
    <r>
      <rPr>
        <sz val="11"/>
        <rFont val="Calibri"/>
        <family val="2"/>
        <scheme val="minor"/>
      </rPr>
      <t xml:space="preserve">",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 </t>
    </r>
  </si>
  <si>
    <t>Caractère de recyclabilité par matériau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</si>
</sst>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rgb="FFFFFFFF"/>
      <name val="Calibri"/>
      <family val="2"/>
      <scheme val="minor"/>
    </font>
    <font>
      <b/>
      <sz val="11"/>
      <color rgb="FFFFFFFF"/>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u/>
      <sz val="11"/>
      <color theme="10"/>
      <name val="Calibri"/>
      <family val="2"/>
      <scheme val="minor"/>
    </font>
    <font>
      <b/>
      <u/>
      <sz val="12"/>
      <name val="Calibri"/>
      <family val="2"/>
      <scheme val="minor"/>
    </font>
    <font>
      <i/>
      <sz val="11"/>
      <color rgb="FF0070C0"/>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2"/>
      <color theme="0"/>
      <name val="Calibri"/>
      <family val="2"/>
      <scheme val="minor"/>
    </font>
    <font>
      <i/>
      <sz val="11"/>
      <color theme="0"/>
      <name val="Calibri"/>
      <family val="2"/>
      <scheme val="minor"/>
    </font>
    <font>
      <i/>
      <sz val="12"/>
      <color rgb="FFFF0000"/>
      <name val="Calibri"/>
      <family val="2"/>
      <scheme val="minor"/>
    </font>
    <font>
      <b/>
      <sz val="12"/>
      <color rgb="FF000000"/>
      <name val="Calibri"/>
      <family val="2"/>
    </font>
    <font>
      <i/>
      <sz val="12"/>
      <color theme="0" tint="-0.499984740745262"/>
      <name val="Calibri"/>
      <family val="2"/>
      <scheme val="minor"/>
    </font>
    <font>
      <i/>
      <sz val="12"/>
      <color rgb="FF000000"/>
      <name val="Calibri"/>
      <family val="2"/>
    </font>
    <font>
      <i/>
      <sz val="10"/>
      <color rgb="FFFF0000"/>
      <name val="Calibri"/>
      <family val="2"/>
      <scheme val="minor"/>
    </font>
    <font>
      <sz val="24"/>
      <color theme="1"/>
      <name val="Calibri"/>
      <family val="2"/>
      <scheme val="minor"/>
    </font>
    <font>
      <i/>
      <sz val="10"/>
      <name val="Calibri"/>
      <family val="2"/>
      <scheme val="minor"/>
    </font>
    <font>
      <i/>
      <sz val="11"/>
      <name val="Calibri"/>
      <family val="2"/>
      <scheme val="minor"/>
    </font>
    <font>
      <i/>
      <sz val="10"/>
      <color theme="0"/>
      <name val="Calibri"/>
      <family val="2"/>
      <scheme val="minor"/>
    </font>
    <font>
      <b/>
      <sz val="12"/>
      <name val="Calibri"/>
      <family val="2"/>
    </font>
    <font>
      <i/>
      <sz val="12"/>
      <name val="Calibri"/>
      <family val="2"/>
    </font>
    <font>
      <i/>
      <u/>
      <sz val="12"/>
      <name val="Calibri"/>
      <family val="2"/>
    </font>
    <font>
      <b/>
      <i/>
      <sz val="11"/>
      <name val="Calibri"/>
      <family val="2"/>
      <scheme val="minor"/>
    </font>
    <font>
      <i/>
      <sz val="11"/>
      <color rgb="FF000000"/>
      <name val="Calibri"/>
      <family val="2"/>
      <scheme val="minor"/>
    </font>
    <font>
      <b/>
      <sz val="17"/>
      <color rgb="FFFF6600"/>
      <name val="Calibri"/>
      <family val="2"/>
    </font>
    <font>
      <sz val="11"/>
      <color theme="4"/>
      <name val="Calibri"/>
      <family val="2"/>
      <scheme val="minor"/>
    </font>
    <font>
      <b/>
      <sz val="12"/>
      <color rgb="FF000000"/>
      <name val="Calibri"/>
      <family val="2"/>
      <scheme val="minor"/>
    </font>
    <font>
      <sz val="10"/>
      <color rgb="FF000000"/>
      <name val="Calibri"/>
      <family val="2"/>
      <scheme val="minor"/>
    </font>
    <font>
      <sz val="11"/>
      <color rgb="FF000000"/>
      <name val="Calibri"/>
      <family val="2"/>
      <scheme val="minor"/>
    </font>
  </fonts>
  <fills count="18">
    <fill>
      <patternFill patternType="none"/>
    </fill>
    <fill>
      <patternFill patternType="gray125"/>
    </fill>
    <fill>
      <patternFill patternType="solid">
        <fgColor rgb="FFFF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rgb="FF000000"/>
        <bgColor indexed="64"/>
      </patternFill>
    </fill>
    <fill>
      <patternFill patternType="solid">
        <fgColor rgb="FF92D050"/>
        <bgColor indexed="64"/>
      </patternFill>
    </fill>
    <fill>
      <patternFill patternType="solid">
        <fgColor rgb="FFF79646"/>
        <bgColor indexed="64"/>
      </patternFill>
    </fill>
    <fill>
      <patternFill patternType="solid">
        <fgColor rgb="FFFBD4B4"/>
        <bgColor indexed="64"/>
      </patternFill>
    </fill>
    <fill>
      <patternFill patternType="solid">
        <fgColor rgb="FFC00000"/>
        <bgColor indexed="64"/>
      </patternFill>
    </fill>
    <fill>
      <patternFill patternType="solid">
        <fgColor rgb="FFBFBFBF"/>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6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dotted">
        <color rgb="FF000000"/>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194">
    <xf numFmtId="0" fontId="0" fillId="0" borderId="0" xfId="0"/>
    <xf numFmtId="0" fontId="1" fillId="2" borderId="1" xfId="0" applyFont="1" applyFill="1" applyBorder="1"/>
    <xf numFmtId="0" fontId="0" fillId="0" borderId="0" xfId="0" applyAlignment="1">
      <alignment vertical="center"/>
    </xf>
    <xf numFmtId="0" fontId="0" fillId="0" borderId="2" xfId="0" applyBorder="1"/>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0" fillId="0" borderId="4" xfId="0" applyBorder="1" applyAlignment="1">
      <alignment vertical="center"/>
    </xf>
    <xf numFmtId="0" fontId="5"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xf>
    <xf numFmtId="0" fontId="9" fillId="0" borderId="1" xfId="0" applyFont="1" applyBorder="1" applyAlignment="1">
      <alignment vertical="top" wrapText="1"/>
    </xf>
    <xf numFmtId="0" fontId="8" fillId="2" borderId="1" xfId="0" applyFont="1" applyFill="1" applyBorder="1"/>
    <xf numFmtId="0" fontId="8" fillId="2" borderId="11" xfId="0" applyFont="1" applyFill="1" applyBorder="1" applyAlignment="1">
      <alignment vertical="center" wrapText="1"/>
    </xf>
    <xf numFmtId="0" fontId="5" fillId="0" borderId="11" xfId="0" applyFont="1" applyBorder="1" applyAlignment="1">
      <alignment vertical="top" wrapText="1"/>
    </xf>
    <xf numFmtId="0" fontId="8" fillId="2" borderId="12" xfId="0" applyFont="1" applyFill="1" applyBorder="1" applyAlignment="1">
      <alignment vertical="center"/>
    </xf>
    <xf numFmtId="0" fontId="5" fillId="0" borderId="12" xfId="0" applyFont="1" applyBorder="1" applyAlignment="1">
      <alignment vertical="center" wrapText="1"/>
    </xf>
    <xf numFmtId="0" fontId="5" fillId="0" borderId="11" xfId="0" applyFont="1" applyBorder="1" applyAlignment="1">
      <alignment vertical="center" wrapText="1"/>
    </xf>
    <xf numFmtId="0" fontId="8" fillId="2" borderId="12" xfId="0" applyFont="1" applyFill="1" applyBorder="1" applyAlignment="1">
      <alignment horizontal="left" vertical="center" wrapText="1"/>
    </xf>
    <xf numFmtId="0" fontId="5" fillId="0" borderId="12" xfId="0" applyFont="1" applyBorder="1" applyAlignment="1">
      <alignment vertical="top" wrapText="1"/>
    </xf>
    <xf numFmtId="0" fontId="0" fillId="0" borderId="4" xfId="0" applyBorder="1" applyAlignment="1">
      <alignment horizontal="center"/>
    </xf>
    <xf numFmtId="0" fontId="0" fillId="0" borderId="4" xfId="0" applyBorder="1"/>
    <xf numFmtId="0" fontId="0" fillId="0" borderId="13" xfId="0" applyBorder="1" applyAlignment="1">
      <alignment vertical="center"/>
    </xf>
    <xf numFmtId="0" fontId="1" fillId="2" borderId="13" xfId="0" applyFont="1" applyFill="1" applyBorder="1" applyAlignment="1">
      <alignment vertical="center"/>
    </xf>
    <xf numFmtId="0" fontId="17" fillId="2" borderId="1" xfId="0" applyFont="1" applyFill="1" applyBorder="1" applyAlignment="1">
      <alignment vertical="center"/>
    </xf>
    <xf numFmtId="0" fontId="5" fillId="2" borderId="1" xfId="0" applyFont="1" applyFill="1" applyBorder="1" applyAlignment="1">
      <alignment vertical="center"/>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16" fillId="7" borderId="4" xfId="0" applyFont="1" applyFill="1" applyBorder="1" applyAlignment="1">
      <alignment horizontal="center" vertical="center" wrapText="1"/>
    </xf>
    <xf numFmtId="0" fontId="0" fillId="0" borderId="6" xfId="0" applyBorder="1" applyAlignment="1" applyProtection="1">
      <alignment vertical="center"/>
      <protection locked="0"/>
    </xf>
    <xf numFmtId="0" fontId="19" fillId="3" borderId="14"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6"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2" fillId="2" borderId="1" xfId="0" applyNumberFormat="1" applyFont="1" applyFill="1" applyBorder="1" applyAlignment="1">
      <alignment vertical="center"/>
    </xf>
    <xf numFmtId="0" fontId="0" fillId="0" borderId="20" xfId="0" applyBorder="1" applyAlignment="1" applyProtection="1">
      <alignment vertical="center"/>
      <protection locked="0"/>
    </xf>
    <xf numFmtId="0" fontId="20" fillId="0" borderId="4" xfId="0" applyFont="1" applyBorder="1" applyAlignment="1">
      <alignment horizontal="center" vertical="center" wrapText="1"/>
    </xf>
    <xf numFmtId="0" fontId="26" fillId="2" borderId="1" xfId="0" applyFont="1" applyFill="1" applyBorder="1" applyAlignment="1">
      <alignment horizontal="left" vertical="top" wrapText="1"/>
    </xf>
    <xf numFmtId="0" fontId="28"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4" fontId="0" fillId="0" borderId="4" xfId="0" applyNumberFormat="1" applyBorder="1" applyAlignment="1">
      <alignment vertical="center"/>
    </xf>
    <xf numFmtId="4" fontId="5" fillId="2" borderId="15" xfId="0" applyNumberFormat="1" applyFont="1" applyFill="1" applyBorder="1" applyAlignment="1">
      <alignment vertical="center"/>
    </xf>
    <xf numFmtId="0" fontId="4" fillId="0" borderId="4" xfId="0" applyFont="1" applyBorder="1" applyAlignment="1">
      <alignment vertical="center"/>
    </xf>
    <xf numFmtId="9" fontId="0" fillId="0" borderId="4" xfId="1" applyFont="1" applyBorder="1" applyAlignment="1">
      <alignment vertical="center"/>
    </xf>
    <xf numFmtId="9" fontId="30" fillId="2" borderId="1" xfId="1" applyFont="1" applyFill="1" applyBorder="1" applyAlignment="1">
      <alignment vertical="center" wrapText="1"/>
    </xf>
    <xf numFmtId="0" fontId="0" fillId="0" borderId="13" xfId="0" applyBorder="1"/>
    <xf numFmtId="0" fontId="9" fillId="0" borderId="33" xfId="0" applyFont="1" applyBorder="1" applyAlignment="1">
      <alignment horizontal="center" vertical="top" wrapText="1"/>
    </xf>
    <xf numFmtId="0" fontId="9" fillId="0" borderId="34" xfId="0" applyFont="1" applyBorder="1" applyAlignment="1">
      <alignment vertical="top" wrapText="1"/>
    </xf>
    <xf numFmtId="0" fontId="5" fillId="2" borderId="34" xfId="0" applyFont="1" applyFill="1" applyBorder="1" applyAlignment="1">
      <alignment wrapText="1"/>
    </xf>
    <xf numFmtId="0" fontId="1" fillId="2" borderId="34" xfId="0" applyFont="1" applyFill="1" applyBorder="1"/>
    <xf numFmtId="0" fontId="13" fillId="0" borderId="34" xfId="2" applyBorder="1" applyAlignment="1">
      <alignment vertical="top" wrapText="1"/>
    </xf>
    <xf numFmtId="0" fontId="14" fillId="0" borderId="34" xfId="0" applyFont="1" applyBorder="1" applyAlignment="1">
      <alignment horizontal="center" vertical="top" wrapText="1"/>
    </xf>
    <xf numFmtId="0" fontId="9" fillId="0" borderId="35" xfId="0" applyFont="1" applyBorder="1" applyAlignment="1">
      <alignment vertical="top" wrapText="1"/>
    </xf>
    <xf numFmtId="0" fontId="16" fillId="3" borderId="14" xfId="0" applyFont="1" applyFill="1" applyBorder="1" applyAlignment="1">
      <alignment horizontal="center" vertical="center" wrapText="1"/>
    </xf>
    <xf numFmtId="0" fontId="33" fillId="4" borderId="16" xfId="0" applyFont="1" applyFill="1" applyBorder="1" applyAlignment="1">
      <alignment vertical="center"/>
    </xf>
    <xf numFmtId="0" fontId="33" fillId="4" borderId="16" xfId="0"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vertical="center"/>
    </xf>
    <xf numFmtId="0" fontId="9" fillId="15" borderId="15" xfId="0" applyFont="1" applyFill="1" applyBorder="1" applyAlignment="1" applyProtection="1">
      <alignment vertical="center"/>
      <protection locked="0"/>
    </xf>
    <xf numFmtId="2" fontId="9" fillId="15" borderId="15" xfId="0" applyNumberFormat="1" applyFont="1" applyFill="1" applyBorder="1" applyAlignment="1" applyProtection="1">
      <alignment horizontal="center" vertical="center"/>
      <protection locked="0"/>
    </xf>
    <xf numFmtId="0" fontId="9" fillId="2" borderId="1" xfId="0" applyFont="1" applyFill="1" applyBorder="1" applyAlignment="1">
      <alignment horizontal="left" vertical="top" wrapText="1"/>
    </xf>
    <xf numFmtId="0" fontId="32" fillId="16" borderId="7" xfId="0" applyFont="1" applyFill="1" applyBorder="1" applyAlignment="1">
      <alignment horizontal="center" vertical="center" wrapText="1"/>
    </xf>
    <xf numFmtId="0" fontId="32" fillId="16" borderId="8" xfId="0" applyFont="1" applyFill="1" applyBorder="1" applyAlignment="1">
      <alignment horizontal="center" vertical="center" wrapText="1"/>
    </xf>
    <xf numFmtId="0" fontId="32" fillId="16" borderId="27" xfId="0" applyFont="1" applyFill="1" applyBorder="1" applyAlignment="1">
      <alignment horizontal="center" vertical="center" wrapText="1"/>
    </xf>
    <xf numFmtId="0" fontId="8" fillId="2" borderId="1" xfId="0" applyFont="1" applyFill="1" applyBorder="1" applyAlignment="1">
      <alignment horizontal="right" vertical="center"/>
    </xf>
    <xf numFmtId="4" fontId="5" fillId="16" borderId="33" xfId="0" applyNumberFormat="1" applyFont="1" applyFill="1" applyBorder="1" applyAlignment="1">
      <alignment horizontal="center" vertical="center"/>
    </xf>
    <xf numFmtId="2" fontId="18" fillId="17" borderId="4" xfId="1" applyNumberFormat="1" applyFont="1" applyFill="1" applyBorder="1" applyAlignment="1">
      <alignment horizontal="center" vertical="center" wrapText="1"/>
    </xf>
    <xf numFmtId="9" fontId="18" fillId="17" borderId="4" xfId="1" applyFont="1" applyFill="1" applyBorder="1" applyAlignment="1">
      <alignment horizontal="center" vertical="center"/>
    </xf>
    <xf numFmtId="9" fontId="6" fillId="17" borderId="4" xfId="1" applyFont="1" applyFill="1" applyBorder="1" applyAlignment="1">
      <alignment horizontal="center" vertical="center" wrapText="1"/>
    </xf>
    <xf numFmtId="14" fontId="0" fillId="0" borderId="4" xfId="0" applyNumberFormat="1" applyBorder="1" applyAlignment="1">
      <alignment horizontal="center"/>
    </xf>
    <xf numFmtId="0" fontId="2" fillId="3" borderId="5" xfId="0" applyFont="1" applyFill="1" applyBorder="1" applyAlignment="1">
      <alignment horizontal="center" vertical="top"/>
    </xf>
    <xf numFmtId="0" fontId="1" fillId="2" borderId="29" xfId="0" applyFont="1" applyFill="1" applyBorder="1"/>
    <xf numFmtId="0" fontId="1" fillId="2" borderId="21" xfId="0" applyFont="1" applyFill="1" applyBorder="1"/>
    <xf numFmtId="0" fontId="0" fillId="0" borderId="21" xfId="0" applyBorder="1"/>
    <xf numFmtId="0" fontId="0" fillId="0" borderId="30" xfId="0" applyBorder="1"/>
    <xf numFmtId="0" fontId="1" fillId="2" borderId="26" xfId="0" applyFont="1" applyFill="1" applyBorder="1"/>
    <xf numFmtId="0" fontId="0" fillId="0" borderId="1" xfId="0" applyBorder="1"/>
    <xf numFmtId="0" fontId="0" fillId="0" borderId="25" xfId="0" applyBorder="1"/>
    <xf numFmtId="0" fontId="1" fillId="2" borderId="31" xfId="0" applyFont="1" applyFill="1" applyBorder="1"/>
    <xf numFmtId="0" fontId="1" fillId="2" borderId="13" xfId="0" applyFont="1" applyFill="1" applyBorder="1"/>
    <xf numFmtId="0" fontId="0" fillId="0" borderId="32" xfId="0" applyBorder="1"/>
    <xf numFmtId="0" fontId="19" fillId="3" borderId="15" xfId="0" applyFont="1" applyFill="1" applyBorder="1" applyAlignment="1">
      <alignment horizontal="center" vertical="center" wrapText="1"/>
    </xf>
    <xf numFmtId="0" fontId="21" fillId="2" borderId="21" xfId="0" applyFont="1" applyFill="1" applyBorder="1"/>
    <xf numFmtId="0" fontId="1" fillId="16" borderId="1" xfId="0" applyFont="1" applyFill="1" applyBorder="1"/>
    <xf numFmtId="0" fontId="0" fillId="16" borderId="0" xfId="0" applyFill="1"/>
    <xf numFmtId="0" fontId="40" fillId="2" borderId="38"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27" fillId="9" borderId="42" xfId="0" applyFont="1" applyFill="1" applyBorder="1" applyAlignment="1">
      <alignment horizontal="center" vertical="center" wrapText="1" readingOrder="1"/>
    </xf>
    <xf numFmtId="0" fontId="8" fillId="9" borderId="43" xfId="0" applyFont="1" applyFill="1" applyBorder="1" applyAlignment="1">
      <alignment horizontal="center" vertical="center" wrapText="1"/>
    </xf>
    <xf numFmtId="0" fontId="5" fillId="16" borderId="35" xfId="0" applyFont="1" applyFill="1" applyBorder="1" applyAlignment="1">
      <alignment horizontal="center" vertical="center" wrapText="1"/>
    </xf>
    <xf numFmtId="0" fontId="5" fillId="16" borderId="48" xfId="0" applyFont="1" applyFill="1" applyBorder="1" applyAlignment="1">
      <alignment horizontal="center" vertical="center" wrapText="1"/>
    </xf>
    <xf numFmtId="0" fontId="5" fillId="16" borderId="49"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53" xfId="0" applyFont="1" applyFill="1" applyBorder="1" applyAlignment="1">
      <alignment horizontal="center" vertical="center" wrapText="1"/>
    </xf>
    <xf numFmtId="0" fontId="16" fillId="0" borderId="15" xfId="0" applyFont="1" applyBorder="1" applyAlignment="1">
      <alignment horizontal="justify" vertical="center" wrapText="1"/>
    </xf>
    <xf numFmtId="0" fontId="43" fillId="2" borderId="35" xfId="0" applyFont="1" applyFill="1" applyBorder="1" applyAlignment="1">
      <alignment horizontal="justify" vertical="center" wrapText="1"/>
    </xf>
    <xf numFmtId="0" fontId="44" fillId="2" borderId="32" xfId="0" applyFont="1" applyFill="1" applyBorder="1" applyAlignment="1">
      <alignment horizontal="center" vertical="center" wrapText="1"/>
    </xf>
    <xf numFmtId="0" fontId="16" fillId="0" borderId="32" xfId="0" applyFont="1" applyBorder="1" applyAlignment="1">
      <alignment horizontal="justify" vertical="center" wrapText="1"/>
    </xf>
    <xf numFmtId="0" fontId="2" fillId="8" borderId="35" xfId="0" applyFont="1" applyFill="1" applyBorder="1" applyAlignment="1">
      <alignment horizontal="justify" vertical="center" wrapText="1"/>
    </xf>
    <xf numFmtId="0" fontId="43" fillId="13" borderId="32" xfId="0" applyFont="1" applyFill="1" applyBorder="1" applyAlignment="1">
      <alignment horizontal="justify" vertical="center" wrapText="1"/>
    </xf>
    <xf numFmtId="0" fontId="44" fillId="2" borderId="35" xfId="0" applyFont="1" applyFill="1" applyBorder="1" applyAlignment="1">
      <alignment horizontal="justify" vertical="center" wrapText="1"/>
    </xf>
    <xf numFmtId="9" fontId="44" fillId="2" borderId="32" xfId="1" applyFont="1" applyFill="1" applyBorder="1" applyAlignment="1">
      <alignment horizontal="justify" vertical="center" wrapText="1"/>
    </xf>
    <xf numFmtId="0" fontId="0" fillId="0" borderId="54" xfId="0" applyBorder="1"/>
    <xf numFmtId="0" fontId="0" fillId="0" borderId="55" xfId="0" applyBorder="1"/>
    <xf numFmtId="4" fontId="5" fillId="16" borderId="29" xfId="0" applyNumberFormat="1" applyFont="1" applyFill="1" applyBorder="1" applyAlignment="1">
      <alignment horizontal="center" vertical="center"/>
    </xf>
    <xf numFmtId="4" fontId="0" fillId="0" borderId="36" xfId="0" applyNumberFormat="1" applyBorder="1" applyAlignment="1" applyProtection="1">
      <alignment vertical="center"/>
      <protection locked="0"/>
    </xf>
    <xf numFmtId="4" fontId="0" fillId="0" borderId="56" xfId="0" applyNumberFormat="1" applyBorder="1" applyAlignment="1" applyProtection="1">
      <alignment vertical="center"/>
      <protection locked="0"/>
    </xf>
    <xf numFmtId="4" fontId="0" fillId="0" borderId="28" xfId="0" applyNumberFormat="1" applyBorder="1" applyAlignment="1" applyProtection="1">
      <alignment vertical="center"/>
      <protection locked="0"/>
    </xf>
    <xf numFmtId="4" fontId="0" fillId="0" borderId="41" xfId="0" applyNumberFormat="1" applyBorder="1" applyAlignment="1" applyProtection="1">
      <alignment vertical="center"/>
      <protection locked="0"/>
    </xf>
    <xf numFmtId="4" fontId="0" fillId="0" borderId="57" xfId="0" applyNumberFormat="1" applyBorder="1" applyAlignment="1" applyProtection="1">
      <alignment vertical="center"/>
      <protection locked="0"/>
    </xf>
    <xf numFmtId="4" fontId="0" fillId="0" borderId="58" xfId="0" applyNumberFormat="1" applyBorder="1" applyAlignment="1" applyProtection="1">
      <alignment vertical="center"/>
      <protection locked="0"/>
    </xf>
    <xf numFmtId="4" fontId="0" fillId="0" borderId="59" xfId="0" applyNumberFormat="1" applyBorder="1" applyAlignment="1" applyProtection="1">
      <alignment vertical="center"/>
      <protection locked="0"/>
    </xf>
    <xf numFmtId="4" fontId="0" fillId="0" borderId="60" xfId="0" applyNumberFormat="1" applyBorder="1" applyAlignment="1" applyProtection="1">
      <alignment vertical="center"/>
      <protection locked="0"/>
    </xf>
    <xf numFmtId="4" fontId="0" fillId="0" borderId="61" xfId="0" applyNumberFormat="1" applyBorder="1" applyAlignment="1" applyProtection="1">
      <alignment vertical="center"/>
      <protection locked="0"/>
    </xf>
    <xf numFmtId="0" fontId="5" fillId="0" borderId="34" xfId="0" applyFont="1" applyBorder="1" applyAlignment="1">
      <alignment horizontal="justify" vertical="center"/>
    </xf>
    <xf numFmtId="0" fontId="8" fillId="12" borderId="51" xfId="0" applyFont="1" applyFill="1" applyBorder="1" applyAlignment="1">
      <alignment horizontal="center" vertical="center" wrapText="1"/>
    </xf>
    <xf numFmtId="0" fontId="8" fillId="12" borderId="52" xfId="0" applyFont="1" applyFill="1" applyBorder="1" applyAlignment="1">
      <alignment horizontal="center" vertical="center" wrapText="1"/>
    </xf>
    <xf numFmtId="0" fontId="12" fillId="16" borderId="31"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32" xfId="0" applyFont="1" applyFill="1" applyBorder="1" applyAlignment="1">
      <alignment horizontal="center" vertical="center" wrapText="1"/>
    </xf>
    <xf numFmtId="0" fontId="0" fillId="0" borderId="4" xfId="0" applyBorder="1" applyAlignment="1">
      <alignment horizontal="center" vertical="center"/>
    </xf>
    <xf numFmtId="0" fontId="31" fillId="5" borderId="29"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5" borderId="30"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25" xfId="0" applyFont="1" applyFill="1" applyBorder="1" applyAlignment="1">
      <alignment horizontal="center" vertical="center" wrapText="1"/>
    </xf>
    <xf numFmtId="0" fontId="31" fillId="5" borderId="31"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32" xfId="0" applyFont="1" applyFill="1" applyBorder="1" applyAlignment="1">
      <alignment horizontal="center" vertical="center" wrapText="1"/>
    </xf>
    <xf numFmtId="0" fontId="4" fillId="0" borderId="4" xfId="0" applyFont="1" applyBorder="1" applyAlignment="1">
      <alignment horizontal="center" vertical="center"/>
    </xf>
    <xf numFmtId="0" fontId="35" fillId="12" borderId="9" xfId="0" applyFont="1" applyFill="1" applyBorder="1" applyAlignment="1">
      <alignment horizontal="center" vertical="center" wrapText="1" readingOrder="1"/>
    </xf>
    <xf numFmtId="0" fontId="35" fillId="12" borderId="10" xfId="0" applyFont="1" applyFill="1" applyBorder="1" applyAlignment="1">
      <alignment horizontal="center" vertical="center" wrapText="1" readingOrder="1"/>
    </xf>
    <xf numFmtId="0" fontId="35" fillId="12" borderId="40" xfId="0" applyFont="1" applyFill="1" applyBorder="1" applyAlignment="1">
      <alignment horizontal="center" vertical="center" wrapText="1" readingOrder="1"/>
    </xf>
    <xf numFmtId="0" fontId="8" fillId="14" borderId="18"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27" fillId="14" borderId="44" xfId="0" applyFont="1" applyFill="1" applyBorder="1" applyAlignment="1">
      <alignment horizontal="center" vertical="center" wrapText="1" readingOrder="1"/>
    </xf>
    <xf numFmtId="0" fontId="27" fillId="14" borderId="39" xfId="0" applyFont="1" applyFill="1" applyBorder="1" applyAlignment="1">
      <alignment horizontal="center" vertical="center" wrapText="1" readingOrder="1"/>
    </xf>
    <xf numFmtId="0" fontId="27" fillId="14" borderId="45" xfId="0" applyFont="1" applyFill="1" applyBorder="1" applyAlignment="1">
      <alignment horizontal="center" vertical="center" wrapText="1" readingOrder="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6" fillId="3" borderId="3"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4" fillId="6" borderId="4" xfId="0" applyFont="1" applyFill="1" applyBorder="1" applyAlignment="1">
      <alignment horizontal="right"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9" fillId="2" borderId="3"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23" fillId="6" borderId="4" xfId="0" applyFont="1" applyFill="1" applyBorder="1" applyAlignment="1">
      <alignment horizontal="right" vertical="center" wrapText="1"/>
    </xf>
    <xf numFmtId="0" fontId="16" fillId="7" borderId="2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39" fillId="0" borderId="1" xfId="0" applyFont="1" applyBorder="1" applyAlignment="1">
      <alignment horizontal="left" vertical="center" wrapText="1"/>
    </xf>
    <xf numFmtId="0" fontId="22" fillId="2" borderId="3"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22" fillId="2" borderId="24" xfId="0" applyFont="1" applyFill="1" applyBorder="1" applyAlignment="1" applyProtection="1">
      <alignment horizontal="left" vertical="center"/>
      <protection locked="0"/>
    </xf>
    <xf numFmtId="0" fontId="10" fillId="0" borderId="3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44" fillId="2" borderId="3" xfId="0" applyFont="1" applyFill="1" applyBorder="1" applyAlignment="1">
      <alignment horizontal="center" vertical="center" wrapText="1"/>
    </xf>
    <xf numFmtId="0" fontId="44" fillId="2" borderId="24" xfId="0" applyFont="1" applyFill="1" applyBorder="1" applyAlignment="1">
      <alignment horizontal="center" vertical="center" wrapText="1"/>
    </xf>
    <xf numFmtId="0" fontId="16" fillId="8" borderId="3" xfId="0" applyFont="1" applyFill="1" applyBorder="1" applyAlignment="1">
      <alignment horizontal="justify" vertical="center" wrapText="1"/>
    </xf>
    <xf numFmtId="0" fontId="16" fillId="8" borderId="24" xfId="0" applyFont="1" applyFill="1" applyBorder="1" applyAlignment="1">
      <alignment horizontal="justify" vertical="center" wrapText="1"/>
    </xf>
    <xf numFmtId="0" fontId="16" fillId="12" borderId="3" xfId="0" applyFont="1" applyFill="1" applyBorder="1" applyAlignment="1">
      <alignment vertical="center" wrapText="1"/>
    </xf>
    <xf numFmtId="0" fontId="16" fillId="12" borderId="23" xfId="0" applyFont="1" applyFill="1" applyBorder="1" applyAlignment="1">
      <alignment vertical="center" wrapText="1"/>
    </xf>
    <xf numFmtId="0" fontId="16" fillId="12" borderId="24" xfId="0" applyFont="1" applyFill="1" applyBorder="1" applyAlignment="1">
      <alignment vertical="center" wrapText="1"/>
    </xf>
    <xf numFmtId="0" fontId="42" fillId="9" borderId="3" xfId="0" applyFont="1" applyFill="1" applyBorder="1" applyAlignment="1">
      <alignment horizontal="justify" vertical="center" wrapText="1"/>
    </xf>
    <xf numFmtId="0" fontId="42" fillId="9" borderId="23" xfId="0" applyFont="1" applyFill="1" applyBorder="1" applyAlignment="1">
      <alignment horizontal="justify" vertical="center" wrapText="1"/>
    </xf>
    <xf numFmtId="0" fontId="42" fillId="9" borderId="24" xfId="0" applyFont="1" applyFill="1" applyBorder="1" applyAlignment="1">
      <alignment horizontal="justify" vertical="center" wrapText="1"/>
    </xf>
    <xf numFmtId="0" fontId="42" fillId="10" borderId="3" xfId="0" applyFont="1" applyFill="1" applyBorder="1" applyAlignment="1">
      <alignment horizontal="center" vertical="center" wrapText="1"/>
    </xf>
    <xf numFmtId="0" fontId="42" fillId="10" borderId="23" xfId="0" applyFont="1" applyFill="1" applyBorder="1" applyAlignment="1">
      <alignment horizontal="center" vertical="center" wrapText="1"/>
    </xf>
    <xf numFmtId="0" fontId="42" fillId="10" borderId="24" xfId="0" applyFont="1" applyFill="1" applyBorder="1" applyAlignment="1">
      <alignment horizontal="center" vertical="center" wrapText="1"/>
    </xf>
    <xf numFmtId="0" fontId="43" fillId="11" borderId="33" xfId="0" applyFont="1" applyFill="1" applyBorder="1" applyAlignment="1">
      <alignment horizontal="justify" vertical="center" wrapText="1"/>
    </xf>
    <xf numFmtId="0" fontId="43" fillId="11" borderId="35" xfId="0" applyFont="1" applyFill="1" applyBorder="1" applyAlignment="1">
      <alignment horizontal="justify" vertical="center" wrapText="1"/>
    </xf>
    <xf numFmtId="0" fontId="43" fillId="11" borderId="33" xfId="0" applyFont="1" applyFill="1" applyBorder="1" applyAlignment="1">
      <alignment horizontal="center" vertical="center" wrapText="1"/>
    </xf>
    <xf numFmtId="0" fontId="43" fillId="11" borderId="35" xfId="0" applyFont="1" applyFill="1" applyBorder="1" applyAlignment="1">
      <alignment horizontal="center" vertical="center" wrapText="1"/>
    </xf>
    <xf numFmtId="0" fontId="31" fillId="5" borderId="29" xfId="0" applyFont="1" applyFill="1" applyBorder="1" applyAlignment="1">
      <alignment horizontal="center" vertical="center"/>
    </xf>
    <xf numFmtId="0" fontId="31" fillId="5" borderId="21" xfId="0" applyFont="1" applyFill="1" applyBorder="1" applyAlignment="1">
      <alignment horizontal="center" vertical="center"/>
    </xf>
    <xf numFmtId="0" fontId="31" fillId="5" borderId="30" xfId="0" applyFont="1" applyFill="1" applyBorder="1" applyAlignment="1">
      <alignment horizontal="center" vertical="center"/>
    </xf>
    <xf numFmtId="0" fontId="31" fillId="5" borderId="26" xfId="0" applyFont="1" applyFill="1" applyBorder="1" applyAlignment="1">
      <alignment horizontal="center" vertical="center"/>
    </xf>
    <xf numFmtId="0" fontId="31" fillId="5" borderId="1" xfId="0" applyFont="1" applyFill="1" applyBorder="1" applyAlignment="1">
      <alignment horizontal="center" vertical="center"/>
    </xf>
    <xf numFmtId="0" fontId="31" fillId="5" borderId="25" xfId="0" applyFont="1" applyFill="1" applyBorder="1" applyAlignment="1">
      <alignment horizontal="center" vertical="center"/>
    </xf>
    <xf numFmtId="0" fontId="31" fillId="5" borderId="31" xfId="0" applyFont="1" applyFill="1" applyBorder="1" applyAlignment="1">
      <alignment horizontal="center" vertical="center"/>
    </xf>
    <xf numFmtId="0" fontId="31" fillId="5" borderId="13" xfId="0" applyFont="1" applyFill="1" applyBorder="1" applyAlignment="1">
      <alignment horizontal="center" vertical="center"/>
    </xf>
    <xf numFmtId="0" fontId="31" fillId="5" borderId="32" xfId="0" applyFont="1" applyFill="1" applyBorder="1" applyAlignment="1">
      <alignment horizontal="center" vertical="center"/>
    </xf>
  </cellXfs>
  <cellStyles count="3">
    <cellStyle name="Lien hypertexte" xfId="2" builtinId="8"/>
    <cellStyle name="Normal" xfId="0" builtinId="0"/>
    <cellStyle name="Pourcentage" xfId="1" builtinId="5"/>
  </cellStyles>
  <dxfs count="10">
    <dxf>
      <font>
        <color rgb="FF00B050"/>
      </font>
    </dxf>
    <dxf>
      <font>
        <color rgb="FFFF0000"/>
      </font>
    </dxf>
    <dxf>
      <font>
        <color rgb="FF00B050"/>
      </font>
      <fill>
        <patternFill>
          <bgColor theme="0"/>
        </patternFill>
      </fill>
    </dxf>
    <dxf>
      <font>
        <color rgb="FF00B050"/>
      </font>
      <fill>
        <patternFill>
          <bgColor theme="0"/>
        </patternFill>
      </fill>
    </dxf>
    <dxf>
      <fill>
        <patternFill>
          <bgColor theme="7" tint="0.59996337778862885"/>
        </patternFill>
      </fill>
    </dxf>
    <dxf>
      <fill>
        <patternFill>
          <bgColor theme="7" tint="0.59996337778862885"/>
        </patternFill>
      </fill>
    </dxf>
    <dxf>
      <font>
        <color rgb="FF00B050"/>
      </font>
      <fill>
        <patternFill>
          <bgColor theme="0"/>
        </patternFill>
      </fill>
    </dxf>
    <dxf>
      <fill>
        <patternFill>
          <bgColor theme="0" tint="-0.34998626667073579"/>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5984253</xdr:colOff>
      <xdr:row>0</xdr:row>
      <xdr:rowOff>186690</xdr:rowOff>
    </xdr:from>
    <xdr:to>
      <xdr:col>1</xdr:col>
      <xdr:colOff>7547610</xdr:colOff>
      <xdr:row>0</xdr:row>
      <xdr:rowOff>577215</xdr:rowOff>
    </xdr:to>
    <xdr:pic>
      <xdr:nvPicPr>
        <xdr:cNvPr id="5" name="Image 4">
          <a:extLst>
            <a:ext uri="{FF2B5EF4-FFF2-40B4-BE49-F238E27FC236}">
              <a16:creationId xmlns:a16="http://schemas.microsoft.com/office/drawing/2014/main" id="{0430415B-D381-41E6-BC22-790DBF569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813" y="186690"/>
          <a:ext cx="1563357"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4034972</xdr:colOff>
      <xdr:row>5</xdr:row>
      <xdr:rowOff>99181</xdr:rowOff>
    </xdr:from>
    <xdr:to>
      <xdr:col>2</xdr:col>
      <xdr:colOff>10337458</xdr:colOff>
      <xdr:row>5</xdr:row>
      <xdr:rowOff>4371637</xdr:rowOff>
    </xdr:to>
    <xdr:pic>
      <xdr:nvPicPr>
        <xdr:cNvPr id="2" name="Image 1">
          <a:extLst>
            <a:ext uri="{FF2B5EF4-FFF2-40B4-BE49-F238E27FC236}">
              <a16:creationId xmlns:a16="http://schemas.microsoft.com/office/drawing/2014/main" id="{B6F0192A-A195-FA58-F4FB-A993D80B4976}"/>
            </a:ext>
          </a:extLst>
        </xdr:cNvPr>
        <xdr:cNvPicPr>
          <a:picLocks noChangeAspect="1"/>
        </xdr:cNvPicPr>
      </xdr:nvPicPr>
      <xdr:blipFill rotWithShape="1">
        <a:blip xmlns:r="http://schemas.openxmlformats.org/officeDocument/2006/relationships" r:embed="rId1"/>
        <a:srcRect l="30008"/>
        <a:stretch/>
      </xdr:blipFill>
      <xdr:spPr>
        <a:xfrm>
          <a:off x="5210629" y="3582610"/>
          <a:ext cx="6302486" cy="4272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156884</xdr:colOff>
      <xdr:row>5</xdr:row>
      <xdr:rowOff>53788</xdr:rowOff>
    </xdr:from>
    <xdr:to>
      <xdr:col>0</xdr:col>
      <xdr:colOff>552429</xdr:colOff>
      <xdr:row>5</xdr:row>
      <xdr:rowOff>455891</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19835"/>
          <a:ext cx="403165"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1868</xdr:colOff>
      <xdr:row>0</xdr:row>
      <xdr:rowOff>236818</xdr:rowOff>
    </xdr:from>
    <xdr:to>
      <xdr:col>1</xdr:col>
      <xdr:colOff>559</xdr:colOff>
      <xdr:row>0</xdr:row>
      <xdr:rowOff>664337</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236818"/>
          <a:ext cx="393138"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twoCellAnchor>
    <xdr:from>
      <xdr:col>5</xdr:col>
      <xdr:colOff>963145</xdr:colOff>
      <xdr:row>3</xdr:row>
      <xdr:rowOff>291540</xdr:rowOff>
    </xdr:from>
    <xdr:to>
      <xdr:col>5</xdr:col>
      <xdr:colOff>1517089</xdr:colOff>
      <xdr:row>5</xdr:row>
      <xdr:rowOff>189940</xdr:rowOff>
    </xdr:to>
    <xdr:sp macro="" textlink="">
      <xdr:nvSpPr>
        <xdr:cNvPr id="15" name="Flèche : droite 14">
          <a:extLst>
            <a:ext uri="{FF2B5EF4-FFF2-40B4-BE49-F238E27FC236}">
              <a16:creationId xmlns:a16="http://schemas.microsoft.com/office/drawing/2014/main" id="{B80D9D44-8C32-476A-A0BB-891F810E20B4}"/>
            </a:ext>
          </a:extLst>
        </xdr:cNvPr>
        <xdr:cNvSpPr/>
      </xdr:nvSpPr>
      <xdr:spPr>
        <a:xfrm>
          <a:off x="8796057" y="2207746"/>
          <a:ext cx="553944" cy="9517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186765</xdr:rowOff>
    </xdr:to>
    <xdr:sp macro="" textlink="">
      <xdr:nvSpPr>
        <xdr:cNvPr id="3" name="Flèche : droite 2">
          <a:extLst>
            <a:ext uri="{FF2B5EF4-FFF2-40B4-BE49-F238E27FC236}">
              <a16:creationId xmlns:a16="http://schemas.microsoft.com/office/drawing/2014/main" id="{DA9C9578-B48C-4401-8B40-7CAEA1F31638}"/>
            </a:ext>
          </a:extLst>
        </xdr:cNvPr>
        <xdr:cNvSpPr/>
      </xdr:nvSpPr>
      <xdr:spPr>
        <a:xfrm>
          <a:off x="8796057" y="2207746"/>
          <a:ext cx="553944" cy="9485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C25"/>
  <sheetViews>
    <sheetView showGridLines="0" tabSelected="1" zoomScale="90" zoomScaleNormal="90" workbookViewId="0"/>
  </sheetViews>
  <sheetFormatPr baseColWidth="10" defaultColWidth="8.88671875" defaultRowHeight="14.4" x14ac:dyDescent="0.3"/>
  <cols>
    <col min="1" max="1" width="4.21875" style="1" customWidth="1"/>
    <col min="2" max="2" width="195.6640625" style="1" customWidth="1"/>
    <col min="3" max="3" width="10.6640625" style="1" customWidth="1"/>
  </cols>
  <sheetData>
    <row r="1" spans="2:2" s="1" customFormat="1" ht="67.5" customHeight="1" x14ac:dyDescent="0.3">
      <c r="B1" s="46"/>
    </row>
    <row r="2" spans="2:2" s="1" customFormat="1" ht="14.55" customHeight="1" x14ac:dyDescent="0.3">
      <c r="B2" s="47"/>
    </row>
    <row r="3" spans="2:2" s="1" customFormat="1" ht="78" x14ac:dyDescent="0.3">
      <c r="B3" s="47" t="s">
        <v>3</v>
      </c>
    </row>
    <row r="4" spans="2:2" s="1" customFormat="1" ht="14.55" customHeight="1" x14ac:dyDescent="0.3">
      <c r="B4" s="47"/>
    </row>
    <row r="5" spans="2:2" s="1" customFormat="1" ht="33.450000000000003" customHeight="1" x14ac:dyDescent="0.3">
      <c r="B5" s="47" t="s">
        <v>4</v>
      </c>
    </row>
    <row r="6" spans="2:2" s="1" customFormat="1" ht="15.6" x14ac:dyDescent="0.3">
      <c r="B6" s="47"/>
    </row>
    <row r="7" spans="2:2" ht="172.8" x14ac:dyDescent="0.3">
      <c r="B7" s="48" t="s">
        <v>113</v>
      </c>
    </row>
    <row r="8" spans="2:2" x14ac:dyDescent="0.3">
      <c r="B8" s="49"/>
    </row>
    <row r="9" spans="2:2" ht="15.6" x14ac:dyDescent="0.3">
      <c r="B9" s="47" t="s">
        <v>6</v>
      </c>
    </row>
    <row r="10" spans="2:2" ht="14.55" customHeight="1" x14ac:dyDescent="0.3">
      <c r="B10" s="50" t="s">
        <v>5</v>
      </c>
    </row>
    <row r="11" spans="2:2" ht="14.55" customHeight="1" x14ac:dyDescent="0.3">
      <c r="B11" s="47"/>
    </row>
    <row r="12" spans="2:2" ht="31.2" x14ac:dyDescent="0.3">
      <c r="B12" s="47" t="s">
        <v>115</v>
      </c>
    </row>
    <row r="13" spans="2:2" ht="36.6" customHeight="1" x14ac:dyDescent="0.3">
      <c r="B13" s="116" t="s">
        <v>81</v>
      </c>
    </row>
    <row r="14" spans="2:2" ht="14.55" customHeight="1" x14ac:dyDescent="0.3">
      <c r="B14" s="51" t="s">
        <v>112</v>
      </c>
    </row>
    <row r="15" spans="2:2" ht="14.55" customHeight="1" thickBot="1" x14ac:dyDescent="0.35">
      <c r="B15" s="52"/>
    </row>
    <row r="16" spans="2:2" ht="14.55" customHeight="1" x14ac:dyDescent="0.3">
      <c r="B16" s="10"/>
    </row>
    <row r="17" spans="2:2" ht="14.55" customHeight="1" x14ac:dyDescent="0.3">
      <c r="B17" s="10"/>
    </row>
    <row r="18" spans="2:2" ht="14.55" customHeight="1" x14ac:dyDescent="0.3">
      <c r="B18" s="10"/>
    </row>
    <row r="19" spans="2:2" ht="14.55" customHeight="1" x14ac:dyDescent="0.3">
      <c r="B19" s="10"/>
    </row>
    <row r="20" spans="2:2" ht="14.55" customHeight="1" x14ac:dyDescent="0.3"/>
    <row r="21" spans="2:2" ht="14.55" customHeight="1" x14ac:dyDescent="0.3">
      <c r="B21" s="10"/>
    </row>
    <row r="22" spans="2:2" ht="14.55" customHeight="1" x14ac:dyDescent="0.3">
      <c r="B22" s="10"/>
    </row>
    <row r="23" spans="2:2" ht="14.55" customHeight="1" x14ac:dyDescent="0.3">
      <c r="B23" s="10"/>
    </row>
    <row r="24" spans="2:2" ht="14.55" customHeight="1" x14ac:dyDescent="0.3">
      <c r="B24" s="10"/>
    </row>
    <row r="25" spans="2:2" ht="15" customHeight="1" x14ac:dyDescent="0.3">
      <c r="B25" s="10"/>
    </row>
  </sheetData>
  <sheetProtection algorithmName="SHA-512" hashValue="8uMFbYeju7Me9d4jhTc0sPhyYBJvLJd6g4lbNPw6aycY8Kwb+78piKlX7CvqbUwVRFrM3GDEoK+R67DOabPN+Q==" saltValue="6sBa9NuqCWxm0N0ufcvnYw==" spinCount="100000" sheet="1" objects="1" scenarios="1"/>
  <hyperlinks>
    <hyperlink ref="B10" r:id="rId1" xr:uid="{1A531CC0-451A-45C9-BD79-D312CE7840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showGridLines="0" zoomScale="70" zoomScaleNormal="70" workbookViewId="0">
      <selection activeCell="C6" sqref="C6"/>
    </sheetView>
  </sheetViews>
  <sheetFormatPr baseColWidth="10" defaultColWidth="8.88671875" defaultRowHeight="14.4" x14ac:dyDescent="0.3"/>
  <cols>
    <col min="1" max="1" width="4.21875" style="1" customWidth="1"/>
    <col min="2" max="2" width="12.77734375" style="1" customWidth="1"/>
    <col min="3" max="3" width="214.21875" style="1" customWidth="1"/>
    <col min="4" max="4" width="10.6640625" style="1" customWidth="1"/>
  </cols>
  <sheetData>
    <row r="1" spans="2:3" ht="1.5" customHeight="1" x14ac:dyDescent="0.3"/>
    <row r="2" spans="2:3" ht="28.8" x14ac:dyDescent="0.3">
      <c r="B2" s="17" t="s">
        <v>12</v>
      </c>
      <c r="C2" s="18" t="s">
        <v>8</v>
      </c>
    </row>
    <row r="3" spans="2:3" ht="22.95" customHeight="1" x14ac:dyDescent="0.3">
      <c r="B3" s="14" t="s">
        <v>7</v>
      </c>
      <c r="C3" s="15" t="s">
        <v>75</v>
      </c>
    </row>
    <row r="4" spans="2:3" ht="43.2" x14ac:dyDescent="0.3">
      <c r="B4" s="12" t="s">
        <v>10</v>
      </c>
      <c r="C4" s="16" t="s">
        <v>76</v>
      </c>
    </row>
    <row r="5" spans="2:3" ht="178.2" customHeight="1" thickBot="1" x14ac:dyDescent="0.35">
      <c r="B5" s="12" t="s">
        <v>9</v>
      </c>
      <c r="C5" s="13" t="s">
        <v>117</v>
      </c>
    </row>
    <row r="6" spans="2:3" ht="344.55" customHeight="1" x14ac:dyDescent="0.3">
      <c r="B6" s="12" t="s">
        <v>11</v>
      </c>
      <c r="C6" s="85"/>
    </row>
    <row r="7" spans="2:3" x14ac:dyDescent="0.3">
      <c r="B7" s="11"/>
    </row>
    <row r="8" spans="2:3" x14ac:dyDescent="0.3">
      <c r="B8" s="11"/>
    </row>
    <row r="9" spans="2:3" x14ac:dyDescent="0.3">
      <c r="B9" s="11"/>
    </row>
    <row r="10" spans="2:3" x14ac:dyDescent="0.3">
      <c r="B10" s="11"/>
    </row>
    <row r="11" spans="2:3" x14ac:dyDescent="0.3">
      <c r="B11" s="11"/>
    </row>
    <row r="12" spans="2:3" x14ac:dyDescent="0.3">
      <c r="B12" s="11"/>
    </row>
    <row r="13" spans="2:3" x14ac:dyDescent="0.3">
      <c r="B13" s="11"/>
    </row>
    <row r="14" spans="2:3" x14ac:dyDescent="0.3">
      <c r="B14" s="11"/>
    </row>
    <row r="15" spans="2:3" x14ac:dyDescent="0.3">
      <c r="B15" s="11"/>
    </row>
    <row r="16" spans="2:3" x14ac:dyDescent="0.3">
      <c r="B16" s="11"/>
    </row>
    <row r="17" spans="2:2" x14ac:dyDescent="0.3">
      <c r="B17" s="11"/>
    </row>
  </sheetData>
  <sheetProtection algorithmName="SHA-512" hashValue="Wnsjnz+CR9wpcK2uM2iJC4K1LIUWWnZ7vgCU+zTjOnVPobZuyOr/bvAle2+jnpLaFajlVbhrI4Wk4/2kHrMTqQ==" saltValue="HGigeV+fvMkRYxd3cTmdJQ=="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B1:H11"/>
  <sheetViews>
    <sheetView showGridLines="0" zoomScale="85" zoomScaleNormal="85" workbookViewId="0">
      <selection activeCell="C6" sqref="C6"/>
    </sheetView>
  </sheetViews>
  <sheetFormatPr baseColWidth="10" defaultColWidth="8.88671875" defaultRowHeight="14.4" x14ac:dyDescent="0.3"/>
  <cols>
    <col min="1" max="1" width="8.88671875" style="56"/>
    <col min="2" max="2" width="43.88671875" style="57" customWidth="1"/>
    <col min="3" max="3" width="45.21875" style="57" customWidth="1"/>
    <col min="4" max="4" width="111.21875" style="57" customWidth="1"/>
    <col min="5" max="16384" width="8.88671875" style="56"/>
  </cols>
  <sheetData>
    <row r="1" spans="2:8" s="2" customFormat="1" x14ac:dyDescent="0.3">
      <c r="B1" s="23" t="s">
        <v>88</v>
      </c>
      <c r="C1" s="4"/>
      <c r="D1" s="4"/>
    </row>
    <row r="2" spans="2:8" s="2" customFormat="1" ht="14.55" customHeight="1" x14ac:dyDescent="0.3">
      <c r="B2" s="23"/>
      <c r="C2" s="4"/>
      <c r="D2" s="4"/>
    </row>
    <row r="3" spans="2:8" s="2" customFormat="1" ht="25.5" customHeight="1" thickBot="1" x14ac:dyDescent="0.35">
      <c r="C3" s="53" t="s">
        <v>58</v>
      </c>
    </row>
    <row r="4" spans="2:8" s="2" customFormat="1" ht="34.950000000000003" customHeight="1" thickBot="1" x14ac:dyDescent="0.35">
      <c r="B4" s="29" t="s">
        <v>19</v>
      </c>
      <c r="C4" s="58"/>
      <c r="D4" s="54" t="s">
        <v>17</v>
      </c>
      <c r="F4" s="7"/>
      <c r="G4" s="7"/>
      <c r="H4" s="7"/>
    </row>
    <row r="5" spans="2:8" s="2" customFormat="1" ht="51" customHeight="1" thickBot="1" x14ac:dyDescent="0.35">
      <c r="B5" s="29" t="s">
        <v>16</v>
      </c>
      <c r="C5" s="58"/>
      <c r="D5" s="55" t="s">
        <v>18</v>
      </c>
      <c r="F5" s="7"/>
      <c r="G5" s="7"/>
      <c r="H5" s="7"/>
    </row>
    <row r="6" spans="2:8" s="2" customFormat="1" ht="41.55" customHeight="1" thickBot="1" x14ac:dyDescent="0.35">
      <c r="B6" s="30" t="s">
        <v>111</v>
      </c>
      <c r="C6" s="58"/>
      <c r="D6" s="55" t="s">
        <v>78</v>
      </c>
      <c r="G6" s="7"/>
      <c r="H6" s="7"/>
    </row>
    <row r="7" spans="2:8" s="2" customFormat="1" ht="42.45" customHeight="1" thickBot="1" x14ac:dyDescent="0.35">
      <c r="B7" s="30" t="s">
        <v>77</v>
      </c>
      <c r="C7" s="59"/>
      <c r="D7" s="55" t="s">
        <v>79</v>
      </c>
      <c r="E7" s="7"/>
      <c r="F7" s="7"/>
      <c r="G7" s="7"/>
      <c r="H7" s="7"/>
    </row>
    <row r="8" spans="2:8" s="2" customFormat="1" ht="36" customHeight="1" thickBot="1" x14ac:dyDescent="0.35">
      <c r="B8" s="30" t="s">
        <v>63</v>
      </c>
      <c r="C8" s="59"/>
      <c r="D8" s="55" t="s">
        <v>80</v>
      </c>
      <c r="E8" s="7"/>
      <c r="F8" s="7"/>
      <c r="G8" s="7"/>
      <c r="H8" s="7"/>
    </row>
    <row r="9" spans="2:8" s="2" customFormat="1" x14ac:dyDescent="0.3">
      <c r="B9" s="4"/>
      <c r="C9" s="4"/>
      <c r="D9" s="4"/>
      <c r="E9" s="7"/>
      <c r="F9" s="7"/>
      <c r="G9" s="7"/>
      <c r="H9" s="7"/>
    </row>
    <row r="10" spans="2:8" s="2" customFormat="1" x14ac:dyDescent="0.3">
      <c r="B10" s="4"/>
      <c r="C10" s="4"/>
      <c r="D10" s="4"/>
      <c r="E10" s="7"/>
      <c r="F10" s="7"/>
      <c r="G10" s="7"/>
      <c r="H10" s="7"/>
    </row>
    <row r="11" spans="2:8" s="21" customFormat="1" ht="15" thickBot="1" x14ac:dyDescent="0.35">
      <c r="B11" s="22"/>
      <c r="C11" s="22"/>
      <c r="D11" s="22"/>
    </row>
  </sheetData>
  <sheetProtection algorithmName="SHA-512" hashValue="5yTcEin4L+GZ9qmGtgWMt8arN/watJ5y5U1Zrkdemprc/oIfj2RP9T28FZij6TSnGEyQ+mZvd07V2JMM8Ju8oA==" saltValue="kJyuwP2r9vBq5+YlyLUxHA==" spinCount="100000" sheet="1"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B51B078-FFA8-40CD-83B4-4AE2FB3DA5F0}">
          <x14:formula1>
            <xm:f>BDD!$D$4:$D$5</xm:f>
          </x14:formula1>
          <xm:sqref>C8</xm:sqref>
        </x14:dataValidation>
        <x14:dataValidation type="list" allowBlank="1" showInputMessage="1" showErrorMessage="1" xr:uid="{5C422D1D-8E16-4170-8A89-6ABB7E718369}">
          <x14:formula1>
            <xm:f>BDD!$B$4:$B$9</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014"/>
  <sheetViews>
    <sheetView showGridLines="0" topLeftCell="B1" zoomScale="70" zoomScaleNormal="70" workbookViewId="0">
      <selection activeCell="B15" sqref="B15"/>
    </sheetView>
  </sheetViews>
  <sheetFormatPr baseColWidth="10" defaultColWidth="8.88671875" defaultRowHeight="14.4" x14ac:dyDescent="0.3"/>
  <cols>
    <col min="1" max="1" width="5.77734375" style="2" customWidth="1"/>
    <col min="2" max="2" width="22.77734375" style="4" customWidth="1"/>
    <col min="3" max="3" width="22.21875" style="4" customWidth="1"/>
    <col min="4" max="4" width="27.88671875" style="4" customWidth="1"/>
    <col min="5" max="5" width="33.109375" style="4" customWidth="1"/>
    <col min="6" max="6" width="29.33203125" style="4" customWidth="1"/>
    <col min="7" max="9" width="20.33203125" style="4" customWidth="1"/>
    <col min="10" max="10" width="21.77734375" style="2" customWidth="1"/>
    <col min="11" max="11" width="21.6640625" style="2" customWidth="1"/>
    <col min="12" max="12" width="21.77734375" style="2" customWidth="1"/>
    <col min="13" max="13" width="22" style="2" customWidth="1"/>
    <col min="14" max="14" width="22.5546875" style="2" customWidth="1"/>
    <col min="15" max="15" width="17.33203125" style="2" customWidth="1"/>
    <col min="16" max="16" width="13.77734375" style="2" customWidth="1"/>
    <col min="17" max="17" width="17" style="2" customWidth="1"/>
    <col min="18" max="18" width="16.6640625" style="2" customWidth="1"/>
    <col min="19" max="19" width="15.44140625" style="2" hidden="1" customWidth="1"/>
    <col min="20" max="20" width="11.88671875" style="2" hidden="1" customWidth="1"/>
    <col min="21" max="21" width="13.109375" style="2" hidden="1" customWidth="1"/>
    <col min="22" max="22" width="12" style="2" hidden="1" customWidth="1"/>
    <col min="23" max="23" width="8.88671875" style="2" hidden="1" customWidth="1"/>
    <col min="24" max="24" width="19.21875" style="2" hidden="1" customWidth="1"/>
    <col min="25" max="25" width="13.77734375" style="2" hidden="1" customWidth="1"/>
    <col min="26" max="26" width="8.88671875" style="2" hidden="1" customWidth="1"/>
    <col min="27" max="16384" width="8.88671875" style="2"/>
  </cols>
  <sheetData>
    <row r="1" spans="2:26" ht="79.8" customHeight="1" thickBot="1" x14ac:dyDescent="0.35">
      <c r="B1" s="155" t="s">
        <v>89</v>
      </c>
      <c r="C1" s="156"/>
      <c r="D1" s="156"/>
      <c r="E1" s="156"/>
      <c r="F1" s="156"/>
      <c r="G1" s="156"/>
      <c r="H1" s="156"/>
      <c r="I1" s="156"/>
      <c r="J1" s="156"/>
      <c r="K1" s="156"/>
      <c r="L1" s="156"/>
      <c r="M1" s="156"/>
      <c r="N1" s="156"/>
      <c r="O1" s="156"/>
      <c r="P1" s="156"/>
      <c r="Q1" s="157"/>
      <c r="R1" s="37"/>
    </row>
    <row r="2" spans="2:26" ht="15.45" customHeight="1" x14ac:dyDescent="0.3">
      <c r="B2" s="60"/>
      <c r="C2" s="60"/>
      <c r="D2" s="60"/>
      <c r="E2" s="60"/>
      <c r="F2" s="60"/>
      <c r="G2" s="60"/>
      <c r="H2" s="60"/>
      <c r="I2" s="60"/>
      <c r="J2" s="60"/>
      <c r="K2" s="60"/>
      <c r="L2" s="60"/>
      <c r="M2" s="60"/>
      <c r="N2" s="60"/>
      <c r="O2" s="60"/>
      <c r="P2" s="60"/>
      <c r="Q2" s="60"/>
      <c r="R2" s="37"/>
    </row>
    <row r="3" spans="2:26" ht="31.95" customHeight="1" thickBot="1" x14ac:dyDescent="0.35">
      <c r="B3" s="31"/>
      <c r="C3" s="31"/>
      <c r="D3" s="53" t="s">
        <v>59</v>
      </c>
      <c r="E3" s="31" t="s">
        <v>14</v>
      </c>
      <c r="F3" s="31"/>
      <c r="G3" s="31"/>
      <c r="H3" s="31"/>
      <c r="I3" s="31"/>
      <c r="J3" s="31"/>
      <c r="K3" s="31"/>
      <c r="L3" s="31"/>
      <c r="M3" s="31"/>
    </row>
    <row r="4" spans="2:26" ht="40.950000000000003" customHeight="1" x14ac:dyDescent="0.3">
      <c r="B4" s="150" t="s">
        <v>61</v>
      </c>
      <c r="C4" s="150"/>
      <c r="D4" s="66" t="str">
        <f>_xlfn.CONCAT(SUM(F10:Q10)," ",'0.Identification produit'!C8)</f>
        <v xml:space="preserve">0 </v>
      </c>
      <c r="E4" s="34"/>
      <c r="G4" s="159" t="s">
        <v>74</v>
      </c>
      <c r="H4" s="160"/>
      <c r="I4" s="86"/>
      <c r="J4" s="24"/>
      <c r="K4" s="31"/>
      <c r="L4" s="31"/>
      <c r="M4" s="31"/>
      <c r="S4" s="123" t="s">
        <v>110</v>
      </c>
      <c r="T4" s="124"/>
      <c r="U4" s="124"/>
      <c r="V4" s="124"/>
      <c r="W4" s="124"/>
      <c r="X4" s="124"/>
      <c r="Y4" s="124"/>
      <c r="Z4" s="125"/>
    </row>
    <row r="5" spans="2:26" ht="40.950000000000003" customHeight="1" x14ac:dyDescent="0.3">
      <c r="B5" s="158" t="s">
        <v>90</v>
      </c>
      <c r="C5" s="158"/>
      <c r="D5" s="67">
        <f>IFERROR(SUM(F10:Q10)/'0.Identification produit'!$C$7,0)</f>
        <v>0</v>
      </c>
      <c r="E5" s="44" t="str">
        <f>IF('0.Identification produit'!C7=0,"Information manquante dans l'onglet 0.Identification produit - cellule C7","")</f>
        <v>Information manquante dans l'onglet 0.Identification produit - cellule C7</v>
      </c>
      <c r="G5" s="142" t="str">
        <f>IF(D5&gt;=50%,IF(D6&gt;=50%,"Produit majoritairement recyclable","Produit non-majoritairement recyclable - Aucune mention de recyclabilité ne peut être affichée"),"La nomenclature renseignée n'est pas suffisamment complète")</f>
        <v>La nomenclature renseignée n'est pas suffisamment complète</v>
      </c>
      <c r="H5" s="143"/>
      <c r="I5" s="86"/>
      <c r="J5" s="24"/>
      <c r="K5" s="31"/>
      <c r="L5" s="31"/>
      <c r="M5" s="31"/>
      <c r="S5" s="126"/>
      <c r="T5" s="127"/>
      <c r="U5" s="127"/>
      <c r="V5" s="127"/>
      <c r="W5" s="127"/>
      <c r="X5" s="127"/>
      <c r="Y5" s="127"/>
      <c r="Z5" s="128"/>
    </row>
    <row r="6" spans="2:26" ht="29.55" customHeight="1" thickBot="1" x14ac:dyDescent="0.35">
      <c r="B6" s="150" t="s">
        <v>52</v>
      </c>
      <c r="C6" s="150"/>
      <c r="D6" s="68" t="e">
        <f>VLOOKUP('0.Identification produit'!$C$6,'1.Bilan matière'!$X$12:$Y$19,2,0)</f>
        <v>#N/A</v>
      </c>
      <c r="E6" s="44" t="str">
        <f>IF(ISBLANK('0.Identification produit'!C6),"Information manquante dans l'onglet 0.Identification produit - cellule C6","")</f>
        <v>Information manquante dans l'onglet 0.Identification produit - cellule C6</v>
      </c>
      <c r="G6" s="144"/>
      <c r="H6" s="145"/>
      <c r="I6" s="86"/>
      <c r="J6" s="24"/>
      <c r="K6" s="31"/>
      <c r="L6" s="31"/>
      <c r="M6" s="31"/>
      <c r="S6" s="126"/>
      <c r="T6" s="127"/>
      <c r="U6" s="127"/>
      <c r="V6" s="127"/>
      <c r="W6" s="127"/>
      <c r="X6" s="127"/>
      <c r="Y6" s="127"/>
      <c r="Z6" s="128"/>
    </row>
    <row r="7" spans="2:26" ht="29.55" customHeight="1" thickBot="1" x14ac:dyDescent="0.35">
      <c r="B7" s="150" t="s">
        <v>53</v>
      </c>
      <c r="C7" s="150"/>
      <c r="D7" s="68" t="e">
        <f>VLOOKUP('0.Identification produit'!$C$6,'1.Bilan matière'!$X$12:$Z$19,3,0)</f>
        <v>#N/A</v>
      </c>
      <c r="E7" s="44" t="str">
        <f>IF(ISBLANK('0.Identification produit'!C6),"Information manquante dans l'onglet 0.Identification produit - cellule C6","")</f>
        <v>Information manquante dans l'onglet 0.Identification produit - cellule C6</v>
      </c>
      <c r="G7" s="24"/>
      <c r="H7" s="24"/>
      <c r="I7" s="24"/>
      <c r="J7" s="24"/>
      <c r="N7" s="24"/>
      <c r="S7" s="129"/>
      <c r="T7" s="130"/>
      <c r="U7" s="130"/>
      <c r="V7" s="130"/>
      <c r="W7" s="130"/>
      <c r="X7" s="130"/>
      <c r="Y7" s="130"/>
      <c r="Z7" s="131"/>
    </row>
    <row r="9" spans="2:26" ht="15" thickBot="1" x14ac:dyDescent="0.35"/>
    <row r="10" spans="2:26" ht="15.45" customHeight="1" thickBot="1" x14ac:dyDescent="0.35">
      <c r="E10" s="64" t="s">
        <v>41</v>
      </c>
      <c r="F10" s="106">
        <f>SUM(F15:F1014)</f>
        <v>0</v>
      </c>
      <c r="G10" s="65">
        <f t="shared" ref="G10:Q10" si="0">SUM(G15:G1014)</f>
        <v>0</v>
      </c>
      <c r="H10" s="65">
        <f t="shared" si="0"/>
        <v>0</v>
      </c>
      <c r="I10" s="65">
        <f t="shared" si="0"/>
        <v>0</v>
      </c>
      <c r="J10" s="65">
        <f t="shared" si="0"/>
        <v>0</v>
      </c>
      <c r="K10" s="65">
        <f t="shared" si="0"/>
        <v>0</v>
      </c>
      <c r="L10" s="65">
        <f t="shared" si="0"/>
        <v>0</v>
      </c>
      <c r="M10" s="65">
        <f t="shared" si="0"/>
        <v>0</v>
      </c>
      <c r="N10" s="65">
        <f t="shared" si="0"/>
        <v>0</v>
      </c>
      <c r="O10" s="65">
        <f t="shared" si="0"/>
        <v>0</v>
      </c>
      <c r="P10" s="65">
        <f t="shared" si="0"/>
        <v>0</v>
      </c>
      <c r="Q10" s="65">
        <f t="shared" si="0"/>
        <v>0</v>
      </c>
      <c r="S10" s="41">
        <f>SUM(S15:S1014)</f>
        <v>0</v>
      </c>
      <c r="T10" s="41">
        <f t="shared" ref="T10:V10" si="1">SUM(T15:T1014)</f>
        <v>0</v>
      </c>
      <c r="U10" s="41">
        <f t="shared" si="1"/>
        <v>0</v>
      </c>
      <c r="V10" s="41">
        <f t="shared" si="1"/>
        <v>0</v>
      </c>
    </row>
    <row r="11" spans="2:26" ht="59.4" customHeight="1" thickBot="1" x14ac:dyDescent="0.35">
      <c r="B11" s="146" t="s">
        <v>40</v>
      </c>
      <c r="C11" s="147"/>
      <c r="D11" s="147"/>
      <c r="E11" s="147"/>
      <c r="F11" s="147"/>
      <c r="G11" s="87" t="s">
        <v>46</v>
      </c>
      <c r="H11" s="139" t="s">
        <v>45</v>
      </c>
      <c r="I11" s="140"/>
      <c r="J11" s="140"/>
      <c r="K11" s="140"/>
      <c r="L11" s="140"/>
      <c r="M11" s="141"/>
      <c r="N11" s="133" t="s">
        <v>60</v>
      </c>
      <c r="O11" s="134"/>
      <c r="P11" s="134"/>
      <c r="Q11" s="135"/>
      <c r="S11" s="132" t="s">
        <v>49</v>
      </c>
      <c r="T11" s="132"/>
      <c r="U11" s="132"/>
      <c r="V11" s="132"/>
      <c r="X11" s="6"/>
      <c r="Y11" s="42" t="s">
        <v>50</v>
      </c>
      <c r="Z11" s="42" t="s">
        <v>51</v>
      </c>
    </row>
    <row r="12" spans="2:26" ht="28.95" customHeight="1" x14ac:dyDescent="0.3">
      <c r="B12" s="153" t="s">
        <v>35</v>
      </c>
      <c r="C12" s="151" t="s">
        <v>34</v>
      </c>
      <c r="D12" s="151" t="s">
        <v>33</v>
      </c>
      <c r="E12" s="151" t="s">
        <v>42</v>
      </c>
      <c r="F12" s="148" t="s">
        <v>43</v>
      </c>
      <c r="G12" s="88" t="s">
        <v>37</v>
      </c>
      <c r="H12" s="93" t="s">
        <v>54</v>
      </c>
      <c r="I12" s="136" t="s">
        <v>55</v>
      </c>
      <c r="J12" s="137"/>
      <c r="K12" s="137"/>
      <c r="L12" s="137"/>
      <c r="M12" s="138"/>
      <c r="N12" s="94" t="s">
        <v>55</v>
      </c>
      <c r="O12" s="117" t="s">
        <v>54</v>
      </c>
      <c r="P12" s="118"/>
      <c r="Q12" s="95" t="s">
        <v>38</v>
      </c>
      <c r="S12" s="122" t="s">
        <v>109</v>
      </c>
      <c r="T12" s="122"/>
      <c r="U12" s="122" t="s">
        <v>0</v>
      </c>
      <c r="V12" s="122"/>
      <c r="X12" s="104" t="s">
        <v>82</v>
      </c>
      <c r="Y12" s="43">
        <f>IFERROR(S$10/'0.Identification produit'!$C$7,0)</f>
        <v>0</v>
      </c>
      <c r="Z12" s="43">
        <f>IFERROR(T$10/'0.Identification produit'!$C$7,0)</f>
        <v>0</v>
      </c>
    </row>
    <row r="13" spans="2:26" ht="47.55" customHeight="1" thickBot="1" x14ac:dyDescent="0.35">
      <c r="B13" s="154"/>
      <c r="C13" s="152"/>
      <c r="D13" s="152"/>
      <c r="E13" s="152"/>
      <c r="F13" s="149"/>
      <c r="G13" s="89" t="s">
        <v>21</v>
      </c>
      <c r="H13" s="90" t="s">
        <v>91</v>
      </c>
      <c r="I13" s="91" t="s">
        <v>92</v>
      </c>
      <c r="J13" s="91" t="s">
        <v>39</v>
      </c>
      <c r="K13" s="91" t="s">
        <v>93</v>
      </c>
      <c r="L13" s="91" t="s">
        <v>94</v>
      </c>
      <c r="M13" s="92" t="s">
        <v>95</v>
      </c>
      <c r="N13" s="90" t="s">
        <v>96</v>
      </c>
      <c r="O13" s="91" t="s">
        <v>97</v>
      </c>
      <c r="P13" s="91" t="s">
        <v>98</v>
      </c>
      <c r="Q13" s="92" t="s">
        <v>99</v>
      </c>
      <c r="S13" s="36" t="s">
        <v>47</v>
      </c>
      <c r="T13" s="36" t="s">
        <v>48</v>
      </c>
      <c r="U13" s="36" t="s">
        <v>47</v>
      </c>
      <c r="V13" s="36" t="s">
        <v>48</v>
      </c>
      <c r="X13" s="104" t="s">
        <v>83</v>
      </c>
      <c r="Y13" s="43">
        <f>IFERROR(S$10/'0.Identification produit'!$C$7,0)</f>
        <v>0</v>
      </c>
      <c r="Z13" s="43">
        <f>IFERROR(T$10/'0.Identification produit'!$C$7,0)</f>
        <v>0</v>
      </c>
    </row>
    <row r="14" spans="2:26" ht="83.4" customHeight="1" thickBot="1" x14ac:dyDescent="0.35">
      <c r="B14" s="61" t="s">
        <v>32</v>
      </c>
      <c r="C14" s="62" t="s">
        <v>32</v>
      </c>
      <c r="D14" s="62" t="s">
        <v>36</v>
      </c>
      <c r="E14" s="62" t="s">
        <v>44</v>
      </c>
      <c r="F14" s="63" t="s">
        <v>56</v>
      </c>
      <c r="G14" s="119" t="s">
        <v>100</v>
      </c>
      <c r="H14" s="120"/>
      <c r="I14" s="120"/>
      <c r="J14" s="120"/>
      <c r="K14" s="120"/>
      <c r="L14" s="120"/>
      <c r="M14" s="120"/>
      <c r="N14" s="120"/>
      <c r="O14" s="120"/>
      <c r="P14" s="120"/>
      <c r="Q14" s="121"/>
      <c r="R14" s="38"/>
      <c r="S14" s="6"/>
      <c r="T14" s="6"/>
      <c r="U14" s="6"/>
      <c r="V14" s="6"/>
      <c r="X14" s="104" t="s">
        <v>84</v>
      </c>
      <c r="Y14" s="43">
        <f>IFERROR(S$10/'0.Identification produit'!$C$7,0)</f>
        <v>0</v>
      </c>
      <c r="Z14" s="43">
        <f>IFERROR(T$10/'0.Identification produit'!$C$7,0)</f>
        <v>0</v>
      </c>
    </row>
    <row r="15" spans="2:26" x14ac:dyDescent="0.3">
      <c r="B15" s="28"/>
      <c r="C15" s="28"/>
      <c r="D15" s="26"/>
      <c r="E15" s="35"/>
      <c r="F15" s="107"/>
      <c r="G15" s="109"/>
      <c r="H15" s="32"/>
      <c r="I15" s="32"/>
      <c r="J15" s="32"/>
      <c r="K15" s="32"/>
      <c r="L15" s="32"/>
      <c r="M15" s="32"/>
      <c r="N15" s="32"/>
      <c r="O15" s="32"/>
      <c r="P15" s="32"/>
      <c r="Q15" s="110"/>
      <c r="R15" s="39"/>
      <c r="S15" s="40">
        <f>$G15+$H15+IF(ISBLANK($E15),0,$F15*VLOOKUP($E15,'INFO_Matières recyclables'!$F$4:$H$5,2,0))</f>
        <v>0</v>
      </c>
      <c r="T15" s="40">
        <f>$I15+$J15+$K15+$L15+$M15+$N15+$O15+$P15+$Q15+$F15+IF(ISBLANK($E15),0,$F15*(1-VLOOKUP($E15,'INFO_Matières recyclables'!F4:H5,2,0)))</f>
        <v>0</v>
      </c>
      <c r="U15" s="40">
        <f>$G15+$I15+$J15+$K15+$L15+$M15+IF(ISBLANK($E15),0,$F15*VLOOKUP($E15,'INFO_Matières recyclables'!$F$4:$H$5,3,0))</f>
        <v>0</v>
      </c>
      <c r="V15" s="40">
        <f>$H15+$N15+$O15+$P15+$Q15+IF(ISBLANK($E15),0,$F15*(1-VLOOKUP($E15,'INFO_Matières recyclables'!F4:H5,3,0)))</f>
        <v>0</v>
      </c>
      <c r="X15" s="104" t="s">
        <v>85</v>
      </c>
      <c r="Y15" s="43">
        <f>IFERROR(U$10/'0.Identification produit'!$C$7,0)</f>
        <v>0</v>
      </c>
      <c r="Z15" s="43">
        <f>IFERROR(V$10/'0.Identification produit'!$C$7,0)</f>
        <v>0</v>
      </c>
    </row>
    <row r="16" spans="2:26" x14ac:dyDescent="0.3">
      <c r="B16" s="5"/>
      <c r="C16" s="5"/>
      <c r="D16" s="25"/>
      <c r="E16" s="35"/>
      <c r="F16" s="108"/>
      <c r="G16" s="111"/>
      <c r="H16" s="33"/>
      <c r="I16" s="33"/>
      <c r="J16" s="33"/>
      <c r="K16" s="33"/>
      <c r="L16" s="33"/>
      <c r="M16" s="33"/>
      <c r="N16" s="33"/>
      <c r="O16" s="33"/>
      <c r="P16" s="33"/>
      <c r="Q16" s="112"/>
      <c r="R16" s="39"/>
      <c r="S16" s="40">
        <f>$G16+$H16+IF(ISBLANK($E16),0,$F16*VLOOKUP($E16,'INFO_Matières recyclables'!$F$4:$H$5,2,0))</f>
        <v>0</v>
      </c>
      <c r="T16" s="40">
        <f>$I16+$J16+$K16+$L16+$M16+$N16+$O16+$P16+$Q16+$F16+IF(ISBLANK($E16),0,$F16*(1-VLOOKUP($E16,'INFO_Matières recyclables'!F5:H6,2,0)))</f>
        <v>0</v>
      </c>
      <c r="U16" s="40">
        <f>$G16+$I16+$J16+$K16+$L16+$M16+IF(ISBLANK($E16),0,$F16*VLOOKUP($E16,'INFO_Matières recyclables'!$F$4:$H$5,3,0))</f>
        <v>0</v>
      </c>
      <c r="V16" s="40">
        <f>$H16+$N16+$O16+$P16+$Q16+IF(ISBLANK($E16),0,$F16*(1-VLOOKUP($E16,'INFO_Matières recyclables'!F5:H6,3,0)))</f>
        <v>0</v>
      </c>
      <c r="X16" s="104" t="s">
        <v>86</v>
      </c>
      <c r="Y16" s="43">
        <f>IFERROR(U$10/'0.Identification produit'!$C$7,0)</f>
        <v>0</v>
      </c>
      <c r="Z16" s="43">
        <f>IFERROR(V$10/'0.Identification produit'!$C$7,0)</f>
        <v>0</v>
      </c>
    </row>
    <row r="17" spans="2:26" x14ac:dyDescent="0.3">
      <c r="B17" s="5"/>
      <c r="C17" s="5"/>
      <c r="D17" s="25"/>
      <c r="E17" s="35"/>
      <c r="F17" s="108"/>
      <c r="G17" s="111"/>
      <c r="H17" s="33"/>
      <c r="I17" s="33"/>
      <c r="J17" s="33"/>
      <c r="K17" s="33"/>
      <c r="L17" s="33"/>
      <c r="M17" s="33"/>
      <c r="N17" s="33"/>
      <c r="O17" s="33"/>
      <c r="P17" s="33"/>
      <c r="Q17" s="112"/>
      <c r="R17" s="39"/>
      <c r="S17" s="40">
        <f>$G17+$H17+IF(ISBLANK($E17),0,$F17*VLOOKUP($E17,'INFO_Matières recyclables'!$F$4:$H$5,2,0))</f>
        <v>0</v>
      </c>
      <c r="T17" s="40">
        <f>$I17+$J17+$K17+$L17+$M17+$N17+$O17+$P17+$Q17+$F17+IF(ISBLANK($E17),0,$F17*(1-VLOOKUP($E17,'INFO_Matières recyclables'!F6:H7,2,0)))</f>
        <v>0</v>
      </c>
      <c r="U17" s="40">
        <f>$G17+$I17+$J17+$K17+$L17+$M17+IF(ISBLANK($E17),0,$F17*VLOOKUP($E17,'INFO_Matières recyclables'!$F$4:$H$5,3,0))</f>
        <v>0</v>
      </c>
      <c r="V17" s="40">
        <f>$H17+$N17+$O17+$P17+$Q17+IF(ISBLANK($E17),0,$F17*(1-VLOOKUP($E17,'INFO_Matières recyclables'!F6:H7,3,0)))</f>
        <v>0</v>
      </c>
      <c r="X17" s="104" t="s">
        <v>87</v>
      </c>
      <c r="Y17" s="43">
        <f>IFERROR(S$10/'0.Identification produit'!$C$7,0)</f>
        <v>0</v>
      </c>
      <c r="Z17" s="43">
        <f>IFERROR(T$10/'0.Identification produit'!$C$7,0)</f>
        <v>0</v>
      </c>
    </row>
    <row r="18" spans="2:26" x14ac:dyDescent="0.3">
      <c r="B18" s="5"/>
      <c r="C18" s="5"/>
      <c r="D18" s="25"/>
      <c r="E18" s="35"/>
      <c r="F18" s="108"/>
      <c r="G18" s="111"/>
      <c r="H18" s="33"/>
      <c r="I18" s="33"/>
      <c r="J18" s="33"/>
      <c r="K18" s="33"/>
      <c r="L18" s="33"/>
      <c r="M18" s="33"/>
      <c r="N18" s="33"/>
      <c r="O18" s="33"/>
      <c r="P18" s="33"/>
      <c r="Q18" s="112"/>
      <c r="R18" s="39"/>
      <c r="S18" s="40">
        <f>$G18+$H18+IF(ISBLANK($E18),0,$F18*VLOOKUP($E18,'INFO_Matières recyclables'!$F$4:$H$5,2,0))</f>
        <v>0</v>
      </c>
      <c r="T18" s="40">
        <f>$I18+$J18+$K18+$L18+$M18+$N18+$O18+$P18+$Q18+$F18+IF(ISBLANK($E18),0,$F18*(1-VLOOKUP($E18,'INFO_Matières recyclables'!F7:H8,2,0)))</f>
        <v>0</v>
      </c>
      <c r="U18" s="40">
        <f>$G18+$I18+$J18+$K18+$L18+$M18+IF(ISBLANK($E18),0,$F18*VLOOKUP($E18,'INFO_Matières recyclables'!$F$4:$H$5,3,0))</f>
        <v>0</v>
      </c>
      <c r="V18" s="40">
        <f>$H18+$N18+$O18+$P18+$Q18+IF(ISBLANK($E18),0,$F18*(1-VLOOKUP($E18,'INFO_Matières recyclables'!F7:H8,3,0)))</f>
        <v>0</v>
      </c>
      <c r="X18" s="105" t="s">
        <v>38</v>
      </c>
      <c r="Y18" s="43">
        <f>IFERROR(S$10/'0.Identification produit'!$C$7,0)</f>
        <v>0</v>
      </c>
      <c r="Z18" s="43">
        <f>IFERROR(T$10/'0.Identification produit'!$C$7,0)</f>
        <v>0</v>
      </c>
    </row>
    <row r="19" spans="2:26" x14ac:dyDescent="0.3">
      <c r="B19" s="5"/>
      <c r="C19" s="5"/>
      <c r="D19" s="25"/>
      <c r="E19" s="35"/>
      <c r="F19" s="108"/>
      <c r="G19" s="111"/>
      <c r="H19" s="33"/>
      <c r="I19" s="33"/>
      <c r="J19" s="33"/>
      <c r="K19" s="33"/>
      <c r="L19" s="33"/>
      <c r="M19" s="33"/>
      <c r="N19" s="33"/>
      <c r="O19" s="33"/>
      <c r="P19" s="33"/>
      <c r="Q19" s="112"/>
      <c r="R19" s="39"/>
      <c r="S19" s="40">
        <f>$G19+$H19+IF(ISBLANK($E19),0,$F19*VLOOKUP($E19,'INFO_Matières recyclables'!$F$4:$H$5,2,0))</f>
        <v>0</v>
      </c>
      <c r="T19" s="40">
        <f>$I19+$J19+$K19+$L19+$M19+$N19+$O19+$P19+$Q19+$F19+IF(ISBLANK($E19),0,$F19*(1-VLOOKUP($E19,'INFO_Matières recyclables'!F8:H9,2,0)))</f>
        <v>0</v>
      </c>
      <c r="U19" s="40">
        <f>$G19+$I19+$J19+$K19+$L19+$M19+IF(ISBLANK($E19),0,$F19*VLOOKUP($E19,'INFO_Matières recyclables'!$F$4:$H$5,3,0))</f>
        <v>0</v>
      </c>
      <c r="V19" s="40">
        <f>$H19+$N19+$O19+$P19+$Q19+IF(ISBLANK($E19),0,$F19*(1-VLOOKUP($E19,'INFO_Matières recyclables'!F8:H9,3,0)))</f>
        <v>0</v>
      </c>
    </row>
    <row r="20" spans="2:26" x14ac:dyDescent="0.3">
      <c r="B20" s="5"/>
      <c r="C20" s="5"/>
      <c r="D20" s="25"/>
      <c r="E20" s="35"/>
      <c r="F20" s="108"/>
      <c r="G20" s="111"/>
      <c r="H20" s="33"/>
      <c r="I20" s="33"/>
      <c r="J20" s="33"/>
      <c r="K20" s="33"/>
      <c r="L20" s="33"/>
      <c r="M20" s="33"/>
      <c r="N20" s="33"/>
      <c r="O20" s="33"/>
      <c r="P20" s="33"/>
      <c r="Q20" s="112"/>
      <c r="R20" s="39"/>
      <c r="S20" s="40">
        <f>$G20+$H20+IF(ISBLANK($E20),0,$F20*VLOOKUP($E20,'INFO_Matières recyclables'!$F$4:$H$5,2,0))</f>
        <v>0</v>
      </c>
      <c r="T20" s="40">
        <f>$I20+$J20+$K20+$L20+$M20+$N20+$O20+$P20+$Q20+$F20+IF(ISBLANK($E20),0,$F20*(1-VLOOKUP($E20,'INFO_Matières recyclables'!F9:H10,2,0)))</f>
        <v>0</v>
      </c>
      <c r="U20" s="40">
        <f>$G20+$I20+$J20+$K20+$L20+$M20+IF(ISBLANK($E20),0,$F20*VLOOKUP($E20,'INFO_Matières recyclables'!$F$4:$H$5,3,0))</f>
        <v>0</v>
      </c>
      <c r="V20" s="40">
        <f>$H20+$N20+$O20+$P20+$Q20+IF(ISBLANK($E20),0,$F20*(1-VLOOKUP($E20,'INFO_Matières recyclables'!F9:H10,3,0)))</f>
        <v>0</v>
      </c>
    </row>
    <row r="21" spans="2:26" x14ac:dyDescent="0.3">
      <c r="B21" s="5"/>
      <c r="C21" s="5"/>
      <c r="D21" s="25"/>
      <c r="E21" s="35"/>
      <c r="F21" s="108"/>
      <c r="G21" s="111"/>
      <c r="H21" s="33"/>
      <c r="I21" s="33"/>
      <c r="J21" s="33"/>
      <c r="K21" s="33"/>
      <c r="L21" s="33"/>
      <c r="M21" s="33"/>
      <c r="N21" s="33"/>
      <c r="O21" s="33"/>
      <c r="P21" s="33"/>
      <c r="Q21" s="112"/>
      <c r="R21" s="39"/>
      <c r="S21" s="40">
        <f>$G21+$H21+IF(ISBLANK($E21),0,$F21*VLOOKUP($E21,'INFO_Matières recyclables'!$F$4:$H$5,2,0))</f>
        <v>0</v>
      </c>
      <c r="T21" s="40">
        <f>$I21+$J21+$K21+$L21+$M21+$N21+$O21+$P21+$Q21+$F21+IF(ISBLANK($E21),0,$F21*(1-VLOOKUP($E21,'INFO_Matières recyclables'!F10:H11,2,0)))</f>
        <v>0</v>
      </c>
      <c r="U21" s="40">
        <f>$G21+$I21+$J21+$K21+$L21+$M21+IF(ISBLANK($E21),0,$F21*VLOOKUP($E21,'INFO_Matières recyclables'!$F$4:$H$5,3,0))</f>
        <v>0</v>
      </c>
      <c r="V21" s="40">
        <f>$H21+$N21+$O21+$P21+$Q21+IF(ISBLANK($E21),0,$F21*(1-VLOOKUP($E21,'INFO_Matières recyclables'!F10:H11,3,0)))</f>
        <v>0</v>
      </c>
    </row>
    <row r="22" spans="2:26" x14ac:dyDescent="0.3">
      <c r="B22" s="5"/>
      <c r="C22" s="5"/>
      <c r="D22" s="25"/>
      <c r="E22" s="35"/>
      <c r="F22" s="108"/>
      <c r="G22" s="111"/>
      <c r="H22" s="33"/>
      <c r="I22" s="33"/>
      <c r="J22" s="33"/>
      <c r="K22" s="33"/>
      <c r="L22" s="33"/>
      <c r="M22" s="33"/>
      <c r="N22" s="33"/>
      <c r="O22" s="33"/>
      <c r="P22" s="33"/>
      <c r="Q22" s="112"/>
      <c r="R22" s="39"/>
      <c r="S22" s="40">
        <f>$G22+$H22+IF(ISBLANK($E22),0,$F22*VLOOKUP($E22,'INFO_Matières recyclables'!$F$4:$H$5,2,0))</f>
        <v>0</v>
      </c>
      <c r="T22" s="40">
        <f>$I22+$J22+$K22+$L22+$M22+$N22+$O22+$P22+$Q22+$F22+IF(ISBLANK($E22),0,$F22*(1-VLOOKUP($E22,'INFO_Matières recyclables'!F11:H12,2,0)))</f>
        <v>0</v>
      </c>
      <c r="U22" s="40">
        <f>$G22+$I22+$J22+$K22+$L22+$M22+IF(ISBLANK($E22),0,$F22*VLOOKUP($E22,'INFO_Matières recyclables'!$F$4:$H$5,3,0))</f>
        <v>0</v>
      </c>
      <c r="V22" s="40">
        <f>$H22+$N22+$O22+$P22+$Q22+IF(ISBLANK($E22),0,$F22*(1-VLOOKUP($E22,'INFO_Matières recyclables'!F11:H12,3,0)))</f>
        <v>0</v>
      </c>
    </row>
    <row r="23" spans="2:26" x14ac:dyDescent="0.3">
      <c r="B23" s="5"/>
      <c r="C23" s="5"/>
      <c r="D23" s="25"/>
      <c r="E23" s="35"/>
      <c r="F23" s="108"/>
      <c r="G23" s="111"/>
      <c r="H23" s="33"/>
      <c r="I23" s="33"/>
      <c r="J23" s="33"/>
      <c r="K23" s="33"/>
      <c r="L23" s="33"/>
      <c r="M23" s="33"/>
      <c r="N23" s="33"/>
      <c r="O23" s="33"/>
      <c r="P23" s="33"/>
      <c r="Q23" s="112"/>
      <c r="R23" s="39"/>
      <c r="S23" s="40">
        <f>$G23+$H23+IF(ISBLANK($E23),0,$F23*VLOOKUP($E23,'INFO_Matières recyclables'!$F$4:$H$5,2,0))</f>
        <v>0</v>
      </c>
      <c r="T23" s="40">
        <f>$I23+$J23+$K23+$L23+$M23+$N23+$O23+$P23+$Q23+$F23+IF(ISBLANK($E23),0,$F23*(1-VLOOKUP($E23,'INFO_Matières recyclables'!F12:H13,2,0)))</f>
        <v>0</v>
      </c>
      <c r="U23" s="40">
        <f>$G23+$I23+$J23+$K23+$L23+$M23+IF(ISBLANK($E23),0,$F23*VLOOKUP($E23,'INFO_Matières recyclables'!$F$4:$H$5,3,0))</f>
        <v>0</v>
      </c>
      <c r="V23" s="40">
        <f>$H23+$N23+$O23+$P23+$Q23+IF(ISBLANK($E23),0,$F23*(1-VLOOKUP($E23,'INFO_Matières recyclables'!F12:H13,3,0)))</f>
        <v>0</v>
      </c>
    </row>
    <row r="24" spans="2:26" x14ac:dyDescent="0.3">
      <c r="B24" s="5"/>
      <c r="C24" s="5"/>
      <c r="D24" s="25"/>
      <c r="E24" s="35"/>
      <c r="F24" s="108"/>
      <c r="G24" s="111"/>
      <c r="H24" s="33"/>
      <c r="I24" s="33"/>
      <c r="J24" s="33"/>
      <c r="K24" s="33"/>
      <c r="L24" s="33"/>
      <c r="M24" s="33"/>
      <c r="N24" s="33"/>
      <c r="O24" s="33"/>
      <c r="P24" s="33"/>
      <c r="Q24" s="112"/>
      <c r="R24" s="39"/>
      <c r="S24" s="40">
        <f>$G24+$H24+IF(ISBLANK($E24),0,$F24*VLOOKUP($E24,'INFO_Matières recyclables'!$F$4:$H$5,2,0))</f>
        <v>0</v>
      </c>
      <c r="T24" s="40">
        <f>$I24+$J24+$K24+$L24+$M24+$N24+$O24+$P24+$Q24+$F24+IF(ISBLANK($E24),0,$F24*(1-VLOOKUP($E24,'INFO_Matières recyclables'!F13:H14,2,0)))</f>
        <v>0</v>
      </c>
      <c r="U24" s="40">
        <f>$G24+$I24+$J24+$K24+$L24+$M24+IF(ISBLANK($E24),0,$F24*VLOOKUP($E24,'INFO_Matières recyclables'!$F$4:$H$5,3,0))</f>
        <v>0</v>
      </c>
      <c r="V24" s="40">
        <f>$H24+$N24+$O24+$P24+$Q24+IF(ISBLANK($E24),0,$F24*(1-VLOOKUP($E24,'INFO_Matières recyclables'!F13:H14,3,0)))</f>
        <v>0</v>
      </c>
    </row>
    <row r="25" spans="2:26" x14ac:dyDescent="0.3">
      <c r="B25" s="5"/>
      <c r="C25" s="5"/>
      <c r="D25" s="25"/>
      <c r="E25" s="35"/>
      <c r="F25" s="108"/>
      <c r="G25" s="111"/>
      <c r="H25" s="33"/>
      <c r="I25" s="33"/>
      <c r="J25" s="33"/>
      <c r="K25" s="33"/>
      <c r="L25" s="33"/>
      <c r="M25" s="33"/>
      <c r="N25" s="33"/>
      <c r="O25" s="33"/>
      <c r="P25" s="33"/>
      <c r="Q25" s="112"/>
      <c r="R25" s="39"/>
      <c r="S25" s="40">
        <f>$G25+$H25+IF(ISBLANK($E25),0,$F25*VLOOKUP($E25,'INFO_Matières recyclables'!$F$4:$H$5,2,0))</f>
        <v>0</v>
      </c>
      <c r="T25" s="40">
        <f>$I25+$J25+$K25+$L25+$M25+$N25+$O25+$P25+$Q25+$F25+IF(ISBLANK($E25),0,$F25*(1-VLOOKUP($E25,'INFO_Matières recyclables'!F14:H15,2,0)))</f>
        <v>0</v>
      </c>
      <c r="U25" s="40">
        <f>$G25+$I25+$J25+$K25+$L25+$M25+IF(ISBLANK($E25),0,$F25*VLOOKUP($E25,'INFO_Matières recyclables'!$F$4:$H$5,3,0))</f>
        <v>0</v>
      </c>
      <c r="V25" s="40">
        <f>$H25+$N25+$O25+$P25+$Q25+IF(ISBLANK($E25),0,$F25*(1-VLOOKUP($E25,'INFO_Matières recyclables'!F14:H15,3,0)))</f>
        <v>0</v>
      </c>
    </row>
    <row r="26" spans="2:26" x14ac:dyDescent="0.3">
      <c r="B26" s="5"/>
      <c r="C26" s="5"/>
      <c r="D26" s="25"/>
      <c r="E26" s="35"/>
      <c r="F26" s="108"/>
      <c r="G26" s="111"/>
      <c r="H26" s="33"/>
      <c r="I26" s="33"/>
      <c r="J26" s="33"/>
      <c r="K26" s="33"/>
      <c r="L26" s="33"/>
      <c r="M26" s="33"/>
      <c r="N26" s="33"/>
      <c r="O26" s="33"/>
      <c r="P26" s="33"/>
      <c r="Q26" s="112"/>
      <c r="R26" s="39"/>
      <c r="S26" s="40">
        <f>$G26+$H26+IF(ISBLANK($E26),0,$F26*VLOOKUP($E26,'INFO_Matières recyclables'!$F$4:$H$5,2,0))</f>
        <v>0</v>
      </c>
      <c r="T26" s="40">
        <f>$I26+$J26+$K26+$L26+$M26+$N26+$O26+$P26+$Q26+$F26+IF(ISBLANK($E26),0,$F26*(1-VLOOKUP($E26,'INFO_Matières recyclables'!F15:H16,2,0)))</f>
        <v>0</v>
      </c>
      <c r="U26" s="40">
        <f>$G26+$I26+$J26+$K26+$L26+$M26+IF(ISBLANK($E26),0,$F26*VLOOKUP($E26,'INFO_Matières recyclables'!$F$4:$H$5,3,0))</f>
        <v>0</v>
      </c>
      <c r="V26" s="40">
        <f>$H26+$N26+$O26+$P26+$Q26+IF(ISBLANK($E26),0,$F26*(1-VLOOKUP($E26,'INFO_Matières recyclables'!F15:H16,3,0)))</f>
        <v>0</v>
      </c>
    </row>
    <row r="27" spans="2:26" x14ac:dyDescent="0.3">
      <c r="B27" s="5"/>
      <c r="C27" s="5"/>
      <c r="D27" s="25"/>
      <c r="E27" s="35"/>
      <c r="F27" s="108"/>
      <c r="G27" s="111"/>
      <c r="H27" s="33"/>
      <c r="I27" s="33"/>
      <c r="J27" s="33"/>
      <c r="K27" s="33"/>
      <c r="L27" s="33"/>
      <c r="M27" s="33"/>
      <c r="N27" s="33"/>
      <c r="O27" s="33"/>
      <c r="P27" s="33"/>
      <c r="Q27" s="112"/>
      <c r="R27" s="39"/>
      <c r="S27" s="40">
        <f>$G27+$H27+IF(ISBLANK($E27),0,$F27*VLOOKUP($E27,'INFO_Matières recyclables'!$F$4:$H$5,2,0))</f>
        <v>0</v>
      </c>
      <c r="T27" s="40">
        <f>$I27+$J27+$K27+$L27+$M27+$N27+$O27+$P27+$Q27+$F27+IF(ISBLANK($E27),0,$F27*(1-VLOOKUP($E27,'INFO_Matières recyclables'!F16:H17,2,0)))</f>
        <v>0</v>
      </c>
      <c r="U27" s="40">
        <f>$G27+$I27+$J27+$K27+$L27+$M27+IF(ISBLANK($E27),0,$F27*VLOOKUP($E27,'INFO_Matières recyclables'!$F$4:$H$5,3,0))</f>
        <v>0</v>
      </c>
      <c r="V27" s="40">
        <f>$H27+$N27+$O27+$P27+$Q27+IF(ISBLANK($E27),0,$F27*(1-VLOOKUP($E27,'INFO_Matières recyclables'!F16:H17,3,0)))</f>
        <v>0</v>
      </c>
    </row>
    <row r="28" spans="2:26" x14ac:dyDescent="0.3">
      <c r="B28" s="5"/>
      <c r="C28" s="5"/>
      <c r="D28" s="25"/>
      <c r="E28" s="35"/>
      <c r="F28" s="108"/>
      <c r="G28" s="111"/>
      <c r="H28" s="33"/>
      <c r="I28" s="33"/>
      <c r="J28" s="33"/>
      <c r="K28" s="33"/>
      <c r="L28" s="33"/>
      <c r="M28" s="33"/>
      <c r="N28" s="33"/>
      <c r="O28" s="33"/>
      <c r="P28" s="33"/>
      <c r="Q28" s="112"/>
      <c r="R28" s="39"/>
      <c r="S28" s="40">
        <f>$G28+$H28+IF(ISBLANK($E28),0,$F28*VLOOKUP($E28,'INFO_Matières recyclables'!$F$4:$H$5,2,0))</f>
        <v>0</v>
      </c>
      <c r="T28" s="40">
        <f>$I28+$J28+$K28+$L28+$M28+$N28+$O28+$P28+$Q28+$F28+IF(ISBLANK($E28),0,$F28*(1-VLOOKUP($E28,'INFO_Matières recyclables'!F17:H18,2,0)))</f>
        <v>0</v>
      </c>
      <c r="U28" s="40">
        <f>$G28+$I28+$J28+$K28+$L28+$M28+IF(ISBLANK($E28),0,$F28*VLOOKUP($E28,'INFO_Matières recyclables'!$F$4:$H$5,3,0))</f>
        <v>0</v>
      </c>
      <c r="V28" s="40">
        <f>$H28+$N28+$O28+$P28+$Q28+IF(ISBLANK($E28),0,$F28*(1-VLOOKUP($E28,'INFO_Matières recyclables'!F17:H18,3,0)))</f>
        <v>0</v>
      </c>
    </row>
    <row r="29" spans="2:26" x14ac:dyDescent="0.3">
      <c r="B29" s="5"/>
      <c r="C29" s="5"/>
      <c r="D29" s="25"/>
      <c r="E29" s="35"/>
      <c r="F29" s="108"/>
      <c r="G29" s="111"/>
      <c r="H29" s="33"/>
      <c r="I29" s="33"/>
      <c r="J29" s="33"/>
      <c r="K29" s="33"/>
      <c r="L29" s="33"/>
      <c r="M29" s="33"/>
      <c r="N29" s="33"/>
      <c r="O29" s="33"/>
      <c r="P29" s="33"/>
      <c r="Q29" s="112"/>
      <c r="R29" s="39"/>
      <c r="S29" s="40">
        <f>$G29+$H29+IF(ISBLANK($E29),0,$F29*VLOOKUP($E29,'INFO_Matières recyclables'!$F$4:$H$5,2,0))</f>
        <v>0</v>
      </c>
      <c r="T29" s="40">
        <f>$I29+$J29+$K29+$L29+$M29+$N29+$O29+$P29+$Q29+$F29+IF(ISBLANK($E29),0,$F29*(1-VLOOKUP($E29,'INFO_Matières recyclables'!F18:H19,2,0)))</f>
        <v>0</v>
      </c>
      <c r="U29" s="40">
        <f>$G29+$I29+$J29+$K29+$L29+$M29+IF(ISBLANK($E29),0,$F29*VLOOKUP($E29,'INFO_Matières recyclables'!$F$4:$H$5,3,0))</f>
        <v>0</v>
      </c>
      <c r="V29" s="40">
        <f>$H29+$N29+$O29+$P29+$Q29+IF(ISBLANK($E29),0,$F29*(1-VLOOKUP($E29,'INFO_Matières recyclables'!F18:H19,3,0)))</f>
        <v>0</v>
      </c>
    </row>
    <row r="30" spans="2:26" x14ac:dyDescent="0.3">
      <c r="B30" s="5"/>
      <c r="C30" s="5"/>
      <c r="D30" s="25"/>
      <c r="E30" s="35"/>
      <c r="F30" s="108"/>
      <c r="G30" s="111"/>
      <c r="H30" s="33"/>
      <c r="I30" s="33"/>
      <c r="J30" s="33"/>
      <c r="K30" s="33"/>
      <c r="L30" s="33"/>
      <c r="M30" s="33"/>
      <c r="N30" s="33"/>
      <c r="O30" s="33"/>
      <c r="P30" s="33"/>
      <c r="Q30" s="112"/>
      <c r="R30" s="39"/>
      <c r="S30" s="40">
        <f>$G30+$H30+IF(ISBLANK($E30),0,$F30*VLOOKUP($E30,'INFO_Matières recyclables'!$F$4:$H$5,2,0))</f>
        <v>0</v>
      </c>
      <c r="T30" s="40">
        <f>$I30+$J30+$K30+$L30+$M30+$N30+$O30+$P30+$Q30+$F30+IF(ISBLANK($E30),0,$F30*(1-VLOOKUP($E30,'INFO_Matières recyclables'!F19:H20,2,0)))</f>
        <v>0</v>
      </c>
      <c r="U30" s="40">
        <f>$G30+$I30+$J30+$K30+$L30+$M30+IF(ISBLANK($E30),0,$F30*VLOOKUP($E30,'INFO_Matières recyclables'!$F$4:$H$5,3,0))</f>
        <v>0</v>
      </c>
      <c r="V30" s="40">
        <f>$H30+$N30+$O30+$P30+$Q30+IF(ISBLANK($E30),0,$F30*(1-VLOOKUP($E30,'INFO_Matières recyclables'!F19:H20,3,0)))</f>
        <v>0</v>
      </c>
    </row>
    <row r="31" spans="2:26" x14ac:dyDescent="0.3">
      <c r="B31" s="5"/>
      <c r="C31" s="5"/>
      <c r="D31" s="25"/>
      <c r="E31" s="35"/>
      <c r="F31" s="108"/>
      <c r="G31" s="111"/>
      <c r="H31" s="33"/>
      <c r="I31" s="33"/>
      <c r="J31" s="33"/>
      <c r="K31" s="33"/>
      <c r="L31" s="33"/>
      <c r="M31" s="33"/>
      <c r="N31" s="33"/>
      <c r="O31" s="33"/>
      <c r="P31" s="33"/>
      <c r="Q31" s="112"/>
      <c r="R31" s="39"/>
      <c r="S31" s="40">
        <f>$G31+$H31+IF(ISBLANK($E31),0,$F31*VLOOKUP($E31,'INFO_Matières recyclables'!$F$4:$H$5,2,0))</f>
        <v>0</v>
      </c>
      <c r="T31" s="40">
        <f>$I31+$J31+$K31+$L31+$M31+$N31+$O31+$P31+$Q31+$F31+IF(ISBLANK($E31),0,$F31*(1-VLOOKUP($E31,'INFO_Matières recyclables'!F20:H21,2,0)))</f>
        <v>0</v>
      </c>
      <c r="U31" s="40">
        <f>$G31+$I31+$J31+$K31+$L31+$M31+IF(ISBLANK($E31),0,$F31*VLOOKUP($E31,'INFO_Matières recyclables'!$F$4:$H$5,3,0))</f>
        <v>0</v>
      </c>
      <c r="V31" s="40">
        <f>$H31+$N31+$O31+$P31+$Q31+IF(ISBLANK($E31),0,$F31*(1-VLOOKUP($E31,'INFO_Matières recyclables'!F20:H21,3,0)))</f>
        <v>0</v>
      </c>
    </row>
    <row r="32" spans="2:26" x14ac:dyDescent="0.3">
      <c r="B32" s="5"/>
      <c r="C32" s="5"/>
      <c r="D32" s="25"/>
      <c r="E32" s="35"/>
      <c r="F32" s="108"/>
      <c r="G32" s="111"/>
      <c r="H32" s="33"/>
      <c r="I32" s="33"/>
      <c r="J32" s="33"/>
      <c r="K32" s="33"/>
      <c r="L32" s="33"/>
      <c r="M32" s="33"/>
      <c r="N32" s="33"/>
      <c r="O32" s="33"/>
      <c r="P32" s="33"/>
      <c r="Q32" s="112"/>
      <c r="R32" s="39"/>
      <c r="S32" s="40">
        <f>$G32+$H32+IF(ISBLANK($E32),0,$F32*VLOOKUP($E32,'INFO_Matières recyclables'!$F$4:$H$5,2,0))</f>
        <v>0</v>
      </c>
      <c r="T32" s="40">
        <f>$I32+$J32+$K32+$L32+$M32+$N32+$O32+$P32+$Q32+$F32+IF(ISBLANK($E32),0,$F32*(1-VLOOKUP($E32,'INFO_Matières recyclables'!F21:H22,2,0)))</f>
        <v>0</v>
      </c>
      <c r="U32" s="40">
        <f>$G32+$I32+$J32+$K32+$L32+$M32+IF(ISBLANK($E32),0,$F32*VLOOKUP($E32,'INFO_Matières recyclables'!$F$4:$H$5,3,0))</f>
        <v>0</v>
      </c>
      <c r="V32" s="40">
        <f>$H32+$N32+$O32+$P32+$Q32+IF(ISBLANK($E32),0,$F32*(1-VLOOKUP($E32,'INFO_Matières recyclables'!F21:H22,3,0)))</f>
        <v>0</v>
      </c>
    </row>
    <row r="33" spans="2:22" x14ac:dyDescent="0.3">
      <c r="B33" s="5"/>
      <c r="C33" s="5"/>
      <c r="D33" s="25"/>
      <c r="E33" s="35"/>
      <c r="F33" s="108"/>
      <c r="G33" s="111"/>
      <c r="H33" s="33"/>
      <c r="I33" s="33"/>
      <c r="J33" s="33"/>
      <c r="K33" s="33"/>
      <c r="L33" s="33"/>
      <c r="M33" s="33"/>
      <c r="N33" s="33"/>
      <c r="O33" s="33"/>
      <c r="P33" s="33"/>
      <c r="Q33" s="112"/>
      <c r="R33" s="39"/>
      <c r="S33" s="40">
        <f>$G33+$H33+IF(ISBLANK($E33),0,$F33*VLOOKUP($E33,'INFO_Matières recyclables'!$F$4:$H$5,2,0))</f>
        <v>0</v>
      </c>
      <c r="T33" s="40">
        <f>$I33+$J33+$K33+$L33+$M33+$N33+$O33+$P33+$Q33+$F33+IF(ISBLANK($E33),0,$F33*(1-VLOOKUP($E33,'INFO_Matières recyclables'!F22:H23,2,0)))</f>
        <v>0</v>
      </c>
      <c r="U33" s="40">
        <f>$G33+$I33+$J33+$K33+$L33+$M33+IF(ISBLANK($E33),0,$F33*VLOOKUP($E33,'INFO_Matières recyclables'!$F$4:$H$5,3,0))</f>
        <v>0</v>
      </c>
      <c r="V33" s="40">
        <f>$H33+$N33+$O33+$P33+$Q33+IF(ISBLANK($E33),0,$F33*(1-VLOOKUP($E33,'INFO_Matières recyclables'!F22:H23,3,0)))</f>
        <v>0</v>
      </c>
    </row>
    <row r="34" spans="2:22" x14ac:dyDescent="0.3">
      <c r="B34" s="5"/>
      <c r="C34" s="5"/>
      <c r="D34" s="25"/>
      <c r="E34" s="35"/>
      <c r="F34" s="108"/>
      <c r="G34" s="111"/>
      <c r="H34" s="33"/>
      <c r="I34" s="33"/>
      <c r="J34" s="33"/>
      <c r="K34" s="33"/>
      <c r="L34" s="33"/>
      <c r="M34" s="33"/>
      <c r="N34" s="33"/>
      <c r="O34" s="33"/>
      <c r="P34" s="33"/>
      <c r="Q34" s="112"/>
      <c r="R34" s="39"/>
      <c r="S34" s="40">
        <f>$G34+$H34+IF(ISBLANK($E34),0,$F34*VLOOKUP($E34,'INFO_Matières recyclables'!$F$4:$H$5,2,0))</f>
        <v>0</v>
      </c>
      <c r="T34" s="40">
        <f>$I34+$J34+$K34+$L34+$M34+$N34+$O34+$P34+$Q34+$F34+IF(ISBLANK($E34),0,$F34*(1-VLOOKUP($E34,'INFO_Matières recyclables'!F23:H24,2,0)))</f>
        <v>0</v>
      </c>
      <c r="U34" s="40">
        <f>$G34+$I34+$J34+$K34+$L34+$M34+IF(ISBLANK($E34),0,$F34*VLOOKUP($E34,'INFO_Matières recyclables'!$F$4:$H$5,3,0))</f>
        <v>0</v>
      </c>
      <c r="V34" s="40">
        <f>$H34+$N34+$O34+$P34+$Q34+IF(ISBLANK($E34),0,$F34*(1-VLOOKUP($E34,'INFO_Matières recyclables'!F23:H24,3,0)))</f>
        <v>0</v>
      </c>
    </row>
    <row r="35" spans="2:22" x14ac:dyDescent="0.3">
      <c r="B35" s="5"/>
      <c r="C35" s="5"/>
      <c r="D35" s="25"/>
      <c r="E35" s="35"/>
      <c r="F35" s="108"/>
      <c r="G35" s="111"/>
      <c r="H35" s="33"/>
      <c r="I35" s="33"/>
      <c r="J35" s="33"/>
      <c r="K35" s="33"/>
      <c r="L35" s="33"/>
      <c r="M35" s="33"/>
      <c r="N35" s="33"/>
      <c r="O35" s="33"/>
      <c r="P35" s="33"/>
      <c r="Q35" s="112"/>
      <c r="R35" s="39"/>
      <c r="S35" s="40">
        <f>$G35+$H35+IF(ISBLANK($E35),0,$F35*VLOOKUP($E35,'INFO_Matières recyclables'!$F$4:$H$5,2,0))</f>
        <v>0</v>
      </c>
      <c r="T35" s="40">
        <f>$I35+$J35+$K35+$L35+$M35+$N35+$O35+$P35+$Q35+$F35+IF(ISBLANK($E35),0,$F35*(1-VLOOKUP($E35,'INFO_Matières recyclables'!F24:H25,2,0)))</f>
        <v>0</v>
      </c>
      <c r="U35" s="40">
        <f>$G35+$I35+$J35+$K35+$L35+$M35+IF(ISBLANK($E35),0,$F35*VLOOKUP($E35,'INFO_Matières recyclables'!$F$4:$H$5,3,0))</f>
        <v>0</v>
      </c>
      <c r="V35" s="40">
        <f>$H35+$N35+$O35+$P35+$Q35+IF(ISBLANK($E35),0,$F35*(1-VLOOKUP($E35,'INFO_Matières recyclables'!F24:H25,3,0)))</f>
        <v>0</v>
      </c>
    </row>
    <row r="36" spans="2:22" x14ac:dyDescent="0.3">
      <c r="B36" s="5"/>
      <c r="C36" s="5"/>
      <c r="D36" s="25"/>
      <c r="E36" s="35"/>
      <c r="F36" s="108"/>
      <c r="G36" s="111"/>
      <c r="H36" s="33"/>
      <c r="I36" s="33"/>
      <c r="J36" s="33"/>
      <c r="K36" s="33"/>
      <c r="L36" s="33"/>
      <c r="M36" s="33"/>
      <c r="N36" s="33"/>
      <c r="O36" s="33"/>
      <c r="P36" s="33"/>
      <c r="Q36" s="112"/>
      <c r="R36" s="39"/>
      <c r="S36" s="40">
        <f>$G36+$H36+IF(ISBLANK($E36),0,$F36*VLOOKUP($E36,'INFO_Matières recyclables'!$F$4:$H$5,2,0))</f>
        <v>0</v>
      </c>
      <c r="T36" s="40">
        <f>$I36+$J36+$K36+$L36+$M36+$N36+$O36+$P36+$Q36+$F36+IF(ISBLANK($E36),0,$F36*(1-VLOOKUP($E36,'INFO_Matières recyclables'!F25:H26,2,0)))</f>
        <v>0</v>
      </c>
      <c r="U36" s="40">
        <f>$G36+$I36+$J36+$K36+$L36+$M36+IF(ISBLANK($E36),0,$F36*VLOOKUP($E36,'INFO_Matières recyclables'!$F$4:$H$5,3,0))</f>
        <v>0</v>
      </c>
      <c r="V36" s="40">
        <f>$H36+$N36+$O36+$P36+$Q36+IF(ISBLANK($E36),0,$F36*(1-VLOOKUP($E36,'INFO_Matières recyclables'!F25:H26,3,0)))</f>
        <v>0</v>
      </c>
    </row>
    <row r="37" spans="2:22" x14ac:dyDescent="0.3">
      <c r="B37" s="5"/>
      <c r="C37" s="5"/>
      <c r="D37" s="25"/>
      <c r="E37" s="35"/>
      <c r="F37" s="108"/>
      <c r="G37" s="111"/>
      <c r="H37" s="33"/>
      <c r="I37" s="33"/>
      <c r="J37" s="33"/>
      <c r="K37" s="33"/>
      <c r="L37" s="33"/>
      <c r="M37" s="33"/>
      <c r="N37" s="33"/>
      <c r="O37" s="33"/>
      <c r="P37" s="33"/>
      <c r="Q37" s="112"/>
      <c r="R37" s="39"/>
      <c r="S37" s="40">
        <f>$G37+$H37+IF(ISBLANK($E37),0,$F37*VLOOKUP($E37,'INFO_Matières recyclables'!$F$4:$H$5,2,0))</f>
        <v>0</v>
      </c>
      <c r="T37" s="40">
        <f>$I37+$J37+$K37+$L37+$M37+$N37+$O37+$P37+$Q37+$F37+IF(ISBLANK($E37),0,$F37*(1-VLOOKUP($E37,'INFO_Matières recyclables'!F26:H27,2,0)))</f>
        <v>0</v>
      </c>
      <c r="U37" s="40">
        <f>$G37+$I37+$J37+$K37+$L37+$M37+IF(ISBLANK($E37),0,$F37*VLOOKUP($E37,'INFO_Matières recyclables'!$F$4:$H$5,3,0))</f>
        <v>0</v>
      </c>
      <c r="V37" s="40">
        <f>$H37+$N37+$O37+$P37+$Q37+IF(ISBLANK($E37),0,$F37*(1-VLOOKUP($E37,'INFO_Matières recyclables'!F26:H27,3,0)))</f>
        <v>0</v>
      </c>
    </row>
    <row r="38" spans="2:22" x14ac:dyDescent="0.3">
      <c r="B38" s="5"/>
      <c r="C38" s="5"/>
      <c r="D38" s="25"/>
      <c r="E38" s="35"/>
      <c r="F38" s="108"/>
      <c r="G38" s="111"/>
      <c r="H38" s="33"/>
      <c r="I38" s="33"/>
      <c r="J38" s="33"/>
      <c r="K38" s="33"/>
      <c r="L38" s="33"/>
      <c r="M38" s="33"/>
      <c r="N38" s="33"/>
      <c r="O38" s="33"/>
      <c r="P38" s="33"/>
      <c r="Q38" s="112"/>
      <c r="R38" s="39"/>
      <c r="S38" s="40">
        <f>$G38+$H38+IF(ISBLANK($E38),0,$F38*VLOOKUP($E38,'INFO_Matières recyclables'!$F$4:$H$5,2,0))</f>
        <v>0</v>
      </c>
      <c r="T38" s="40">
        <f>$I38+$J38+$K38+$L38+$M38+$N38+$O38+$P38+$Q38+$F38+IF(ISBLANK($E38),0,$F38*(1-VLOOKUP($E38,'INFO_Matières recyclables'!F27:H28,2,0)))</f>
        <v>0</v>
      </c>
      <c r="U38" s="40">
        <f>$G38+$I38+$J38+$K38+$L38+$M38+IF(ISBLANK($E38),0,$F38*VLOOKUP($E38,'INFO_Matières recyclables'!$F$4:$H$5,3,0))</f>
        <v>0</v>
      </c>
      <c r="V38" s="40">
        <f>$H38+$N38+$O38+$P38+$Q38+IF(ISBLANK($E38),0,$F38*(1-VLOOKUP($E38,'INFO_Matières recyclables'!F27:H28,3,0)))</f>
        <v>0</v>
      </c>
    </row>
    <row r="39" spans="2:22" x14ac:dyDescent="0.3">
      <c r="B39" s="5"/>
      <c r="C39" s="5"/>
      <c r="D39" s="25"/>
      <c r="E39" s="35"/>
      <c r="F39" s="108"/>
      <c r="G39" s="111"/>
      <c r="H39" s="33"/>
      <c r="I39" s="33"/>
      <c r="J39" s="33"/>
      <c r="K39" s="33"/>
      <c r="L39" s="33"/>
      <c r="M39" s="33"/>
      <c r="N39" s="33"/>
      <c r="O39" s="33"/>
      <c r="P39" s="33"/>
      <c r="Q39" s="112"/>
      <c r="R39" s="39"/>
      <c r="S39" s="40">
        <f>$G39+$H39+IF(ISBLANK($E39),0,$F39*VLOOKUP($E39,'INFO_Matières recyclables'!$F$4:$H$5,2,0))</f>
        <v>0</v>
      </c>
      <c r="T39" s="40">
        <f>$I39+$J39+$K39+$L39+$M39+$N39+$O39+$P39+$Q39+$F39+IF(ISBLANK($E39),0,$F39*(1-VLOOKUP($E39,'INFO_Matières recyclables'!F28:H29,2,0)))</f>
        <v>0</v>
      </c>
      <c r="U39" s="40">
        <f>$G39+$I39+$J39+$K39+$L39+$M39+IF(ISBLANK($E39),0,$F39*VLOOKUP($E39,'INFO_Matières recyclables'!$F$4:$H$5,3,0))</f>
        <v>0</v>
      </c>
      <c r="V39" s="40">
        <f>$H39+$N39+$O39+$P39+$Q39+IF(ISBLANK($E39),0,$F39*(1-VLOOKUP($E39,'INFO_Matières recyclables'!F28:H29,3,0)))</f>
        <v>0</v>
      </c>
    </row>
    <row r="40" spans="2:22" x14ac:dyDescent="0.3">
      <c r="B40" s="5"/>
      <c r="C40" s="5"/>
      <c r="D40" s="25"/>
      <c r="E40" s="35"/>
      <c r="F40" s="108"/>
      <c r="G40" s="111"/>
      <c r="H40" s="33"/>
      <c r="I40" s="33"/>
      <c r="J40" s="33"/>
      <c r="K40" s="33"/>
      <c r="L40" s="33"/>
      <c r="M40" s="33"/>
      <c r="N40" s="33"/>
      <c r="O40" s="33"/>
      <c r="P40" s="33"/>
      <c r="Q40" s="112"/>
      <c r="R40" s="39"/>
      <c r="S40" s="40">
        <f>$G40+$H40+IF(ISBLANK($E40),0,$F40*VLOOKUP($E40,'INFO_Matières recyclables'!$F$4:$H$5,2,0))</f>
        <v>0</v>
      </c>
      <c r="T40" s="40">
        <f>$I40+$J40+$K40+$L40+$M40+$N40+$O40+$P40+$Q40+$F40+IF(ISBLANK($E40),0,$F40*(1-VLOOKUP($E40,'INFO_Matières recyclables'!F29:H30,2,0)))</f>
        <v>0</v>
      </c>
      <c r="U40" s="40">
        <f>$G40+$I40+$J40+$K40+$L40+$M40+IF(ISBLANK($E40),0,$F40*VLOOKUP($E40,'INFO_Matières recyclables'!$F$4:$H$5,3,0))</f>
        <v>0</v>
      </c>
      <c r="V40" s="40">
        <f>$H40+$N40+$O40+$P40+$Q40+IF(ISBLANK($E40),0,$F40*(1-VLOOKUP($E40,'INFO_Matières recyclables'!F29:H30,3,0)))</f>
        <v>0</v>
      </c>
    </row>
    <row r="41" spans="2:22" x14ac:dyDescent="0.3">
      <c r="B41" s="5"/>
      <c r="C41" s="5"/>
      <c r="D41" s="25"/>
      <c r="E41" s="35"/>
      <c r="F41" s="108"/>
      <c r="G41" s="111"/>
      <c r="H41" s="33"/>
      <c r="I41" s="33"/>
      <c r="J41" s="33"/>
      <c r="K41" s="33"/>
      <c r="L41" s="33"/>
      <c r="M41" s="33"/>
      <c r="N41" s="33"/>
      <c r="O41" s="33"/>
      <c r="P41" s="33"/>
      <c r="Q41" s="112"/>
      <c r="R41" s="39"/>
      <c r="S41" s="40">
        <f>$G41+$H41+IF(ISBLANK($E41),0,$F41*VLOOKUP($E41,'INFO_Matières recyclables'!$F$4:$H$5,2,0))</f>
        <v>0</v>
      </c>
      <c r="T41" s="40">
        <f>$I41+$J41+$K41+$L41+$M41+$N41+$O41+$P41+$Q41+$F41+IF(ISBLANK($E41),0,$F41*(1-VLOOKUP($E41,'INFO_Matières recyclables'!F30:H31,2,0)))</f>
        <v>0</v>
      </c>
      <c r="U41" s="40">
        <f>$G41+$I41+$J41+$K41+$L41+$M41+IF(ISBLANK($E41),0,$F41*VLOOKUP($E41,'INFO_Matières recyclables'!$F$4:$H$5,3,0))</f>
        <v>0</v>
      </c>
      <c r="V41" s="40">
        <f>$H41+$N41+$O41+$P41+$Q41+IF(ISBLANK($E41),0,$F41*(1-VLOOKUP($E41,'INFO_Matières recyclables'!F30:H31,3,0)))</f>
        <v>0</v>
      </c>
    </row>
    <row r="42" spans="2:22" x14ac:dyDescent="0.3">
      <c r="B42" s="5"/>
      <c r="C42" s="5"/>
      <c r="D42" s="25"/>
      <c r="E42" s="35"/>
      <c r="F42" s="108"/>
      <c r="G42" s="111"/>
      <c r="H42" s="33"/>
      <c r="I42" s="33"/>
      <c r="J42" s="33"/>
      <c r="K42" s="33"/>
      <c r="L42" s="33"/>
      <c r="M42" s="33"/>
      <c r="N42" s="33"/>
      <c r="O42" s="33"/>
      <c r="P42" s="33"/>
      <c r="Q42" s="112"/>
      <c r="R42" s="39"/>
      <c r="S42" s="40">
        <f>$G42+$H42+IF(ISBLANK($E42),0,$F42*VLOOKUP($E42,'INFO_Matières recyclables'!$F$4:$H$5,2,0))</f>
        <v>0</v>
      </c>
      <c r="T42" s="40">
        <f>$I42+$J42+$K42+$L42+$M42+$N42+$O42+$P42+$Q42+$F42+IF(ISBLANK($E42),0,$F42*(1-VLOOKUP($E42,'INFO_Matières recyclables'!F31:H32,2,0)))</f>
        <v>0</v>
      </c>
      <c r="U42" s="40">
        <f>$G42+$I42+$J42+$K42+$L42+$M42+IF(ISBLANK($E42),0,$F42*VLOOKUP($E42,'INFO_Matières recyclables'!$F$4:$H$5,3,0))</f>
        <v>0</v>
      </c>
      <c r="V42" s="40">
        <f>$H42+$N42+$O42+$P42+$Q42+IF(ISBLANK($E42),0,$F42*(1-VLOOKUP($E42,'INFO_Matières recyclables'!F31:H32,3,0)))</f>
        <v>0</v>
      </c>
    </row>
    <row r="43" spans="2:22" x14ac:dyDescent="0.3">
      <c r="B43" s="5"/>
      <c r="C43" s="5"/>
      <c r="D43" s="25"/>
      <c r="E43" s="35"/>
      <c r="F43" s="108"/>
      <c r="G43" s="111"/>
      <c r="H43" s="33"/>
      <c r="I43" s="33"/>
      <c r="J43" s="33"/>
      <c r="K43" s="33"/>
      <c r="L43" s="33"/>
      <c r="M43" s="33"/>
      <c r="N43" s="33"/>
      <c r="O43" s="33"/>
      <c r="P43" s="33"/>
      <c r="Q43" s="112"/>
      <c r="R43" s="39"/>
      <c r="S43" s="40">
        <f>$G43+$H43+IF(ISBLANK($E43),0,$F43*VLOOKUP($E43,'INFO_Matières recyclables'!$F$4:$H$5,2,0))</f>
        <v>0</v>
      </c>
      <c r="T43" s="40">
        <f>$I43+$J43+$K43+$L43+$M43+$N43+$O43+$P43+$Q43+$F43+IF(ISBLANK($E43),0,$F43*(1-VLOOKUP($E43,'INFO_Matières recyclables'!F32:H33,2,0)))</f>
        <v>0</v>
      </c>
      <c r="U43" s="40">
        <f>$G43+$I43+$J43+$K43+$L43+$M43+IF(ISBLANK($E43),0,$F43*VLOOKUP($E43,'INFO_Matières recyclables'!$F$4:$H$5,3,0))</f>
        <v>0</v>
      </c>
      <c r="V43" s="40">
        <f>$H43+$N43+$O43+$P43+$Q43+IF(ISBLANK($E43),0,$F43*(1-VLOOKUP($E43,'INFO_Matières recyclables'!F32:H33,3,0)))</f>
        <v>0</v>
      </c>
    </row>
    <row r="44" spans="2:22" x14ac:dyDescent="0.3">
      <c r="B44" s="5"/>
      <c r="C44" s="5"/>
      <c r="D44" s="25"/>
      <c r="E44" s="35"/>
      <c r="F44" s="108"/>
      <c r="G44" s="111"/>
      <c r="H44" s="33"/>
      <c r="I44" s="33"/>
      <c r="J44" s="33"/>
      <c r="K44" s="33"/>
      <c r="L44" s="33"/>
      <c r="M44" s="33"/>
      <c r="N44" s="33"/>
      <c r="O44" s="33"/>
      <c r="P44" s="33"/>
      <c r="Q44" s="112"/>
      <c r="R44" s="39"/>
      <c r="S44" s="40">
        <f>$G44+$H44+IF(ISBLANK($E44),0,$F44*VLOOKUP($E44,'INFO_Matières recyclables'!$F$4:$H$5,2,0))</f>
        <v>0</v>
      </c>
      <c r="T44" s="40">
        <f>$I44+$J44+$K44+$L44+$M44+$N44+$O44+$P44+$Q44+$F44+IF(ISBLANK($E44),0,$F44*(1-VLOOKUP($E44,'INFO_Matières recyclables'!F33:H34,2,0)))</f>
        <v>0</v>
      </c>
      <c r="U44" s="40">
        <f>$G44+$I44+$J44+$K44+$L44+$M44+IF(ISBLANK($E44),0,$F44*VLOOKUP($E44,'INFO_Matières recyclables'!$F$4:$H$5,3,0))</f>
        <v>0</v>
      </c>
      <c r="V44" s="40">
        <f>$H44+$N44+$O44+$P44+$Q44+IF(ISBLANK($E44),0,$F44*(1-VLOOKUP($E44,'INFO_Matières recyclables'!F33:H34,3,0)))</f>
        <v>0</v>
      </c>
    </row>
    <row r="45" spans="2:22" x14ac:dyDescent="0.3">
      <c r="B45" s="5"/>
      <c r="C45" s="5"/>
      <c r="D45" s="25"/>
      <c r="E45" s="35"/>
      <c r="F45" s="108"/>
      <c r="G45" s="111"/>
      <c r="H45" s="33"/>
      <c r="I45" s="33"/>
      <c r="J45" s="33"/>
      <c r="K45" s="33"/>
      <c r="L45" s="33"/>
      <c r="M45" s="33"/>
      <c r="N45" s="33"/>
      <c r="O45" s="33"/>
      <c r="P45" s="33"/>
      <c r="Q45" s="112"/>
      <c r="R45" s="39"/>
      <c r="S45" s="40">
        <f>$G45+$H45+IF(ISBLANK($E45),0,$F45*VLOOKUP($E45,'INFO_Matières recyclables'!$F$4:$H$5,2,0))</f>
        <v>0</v>
      </c>
      <c r="T45" s="40">
        <f>$I45+$J45+$K45+$L45+$M45+$N45+$O45+$P45+$Q45+$F45+IF(ISBLANK($E45),0,$F45*(1-VLOOKUP($E45,'INFO_Matières recyclables'!F34:H35,2,0)))</f>
        <v>0</v>
      </c>
      <c r="U45" s="40">
        <f>$G45+$I45+$J45+$K45+$L45+$M45+IF(ISBLANK($E45),0,$F45*VLOOKUP($E45,'INFO_Matières recyclables'!$F$4:$H$5,3,0))</f>
        <v>0</v>
      </c>
      <c r="V45" s="40">
        <f>$H45+$N45+$O45+$P45+$Q45+IF(ISBLANK($E45),0,$F45*(1-VLOOKUP($E45,'INFO_Matières recyclables'!F34:H35,3,0)))</f>
        <v>0</v>
      </c>
    </row>
    <row r="46" spans="2:22" x14ac:dyDescent="0.3">
      <c r="B46" s="5"/>
      <c r="C46" s="5"/>
      <c r="D46" s="25"/>
      <c r="E46" s="35"/>
      <c r="F46" s="108"/>
      <c r="G46" s="111"/>
      <c r="H46" s="33"/>
      <c r="I46" s="33"/>
      <c r="J46" s="33"/>
      <c r="K46" s="33"/>
      <c r="L46" s="33"/>
      <c r="M46" s="33"/>
      <c r="N46" s="33"/>
      <c r="O46" s="33"/>
      <c r="P46" s="33"/>
      <c r="Q46" s="112"/>
      <c r="R46" s="39"/>
      <c r="S46" s="40">
        <f>$G46+$H46+IF(ISBLANK($E46),0,$F46*VLOOKUP($E46,'INFO_Matières recyclables'!$F$4:$H$5,2,0))</f>
        <v>0</v>
      </c>
      <c r="T46" s="40">
        <f>$I46+$J46+$K46+$L46+$M46+$N46+$O46+$P46+$Q46+$F46+IF(ISBLANK($E46),0,$F46*(1-VLOOKUP($E46,'INFO_Matières recyclables'!F35:H36,2,0)))</f>
        <v>0</v>
      </c>
      <c r="U46" s="40">
        <f>$G46+$I46+$J46+$K46+$L46+$M46+IF(ISBLANK($E46),0,$F46*VLOOKUP($E46,'INFO_Matières recyclables'!$F$4:$H$5,3,0))</f>
        <v>0</v>
      </c>
      <c r="V46" s="40">
        <f>$H46+$N46+$O46+$P46+$Q46+IF(ISBLANK($E46),0,$F46*(1-VLOOKUP($E46,'INFO_Matières recyclables'!F35:H36,3,0)))</f>
        <v>0</v>
      </c>
    </row>
    <row r="47" spans="2:22" x14ac:dyDescent="0.3">
      <c r="B47" s="5"/>
      <c r="C47" s="5"/>
      <c r="D47" s="25"/>
      <c r="E47" s="35"/>
      <c r="F47" s="108"/>
      <c r="G47" s="111"/>
      <c r="H47" s="33"/>
      <c r="I47" s="33"/>
      <c r="J47" s="33"/>
      <c r="K47" s="33"/>
      <c r="L47" s="33"/>
      <c r="M47" s="33"/>
      <c r="N47" s="33"/>
      <c r="O47" s="33"/>
      <c r="P47" s="33"/>
      <c r="Q47" s="112"/>
      <c r="R47" s="39"/>
      <c r="S47" s="40">
        <f>$G47+$H47+IF(ISBLANK($E47),0,$F47*VLOOKUP($E47,'INFO_Matières recyclables'!$F$4:$H$5,2,0))</f>
        <v>0</v>
      </c>
      <c r="T47" s="40">
        <f>$I47+$J47+$K47+$L47+$M47+$N47+$O47+$P47+$Q47+$F47+IF(ISBLANK($E47),0,$F47*(1-VLOOKUP($E47,'INFO_Matières recyclables'!F36:H37,2,0)))</f>
        <v>0</v>
      </c>
      <c r="U47" s="40">
        <f>$G47+$I47+$J47+$K47+$L47+$M47+IF(ISBLANK($E47),0,$F47*VLOOKUP($E47,'INFO_Matières recyclables'!$F$4:$H$5,3,0))</f>
        <v>0</v>
      </c>
      <c r="V47" s="40">
        <f>$H47+$N47+$O47+$P47+$Q47+IF(ISBLANK($E47),0,$F47*(1-VLOOKUP($E47,'INFO_Matières recyclables'!F36:H37,3,0)))</f>
        <v>0</v>
      </c>
    </row>
    <row r="48" spans="2:22" x14ac:dyDescent="0.3">
      <c r="B48" s="5"/>
      <c r="C48" s="5"/>
      <c r="D48" s="25"/>
      <c r="E48" s="35"/>
      <c r="F48" s="108"/>
      <c r="G48" s="111"/>
      <c r="H48" s="33"/>
      <c r="I48" s="33"/>
      <c r="J48" s="33"/>
      <c r="K48" s="33"/>
      <c r="L48" s="33"/>
      <c r="M48" s="33"/>
      <c r="N48" s="33"/>
      <c r="O48" s="33"/>
      <c r="P48" s="33"/>
      <c r="Q48" s="112"/>
      <c r="R48" s="39"/>
      <c r="S48" s="40">
        <f>$G48+$H48+IF(ISBLANK($E48),0,$F48*VLOOKUP($E48,'INFO_Matières recyclables'!$F$4:$H$5,2,0))</f>
        <v>0</v>
      </c>
      <c r="T48" s="40">
        <f>$I48+$J48+$K48+$L48+$M48+$N48+$O48+$P48+$Q48+$F48+IF(ISBLANK($E48),0,$F48*(1-VLOOKUP($E48,'INFO_Matières recyclables'!F37:H38,2,0)))</f>
        <v>0</v>
      </c>
      <c r="U48" s="40">
        <f>$G48+$I48+$J48+$K48+$L48+$M48+IF(ISBLANK($E48),0,$F48*VLOOKUP($E48,'INFO_Matières recyclables'!$F$4:$H$5,3,0))</f>
        <v>0</v>
      </c>
      <c r="V48" s="40">
        <f>$H48+$N48+$O48+$P48+$Q48+IF(ISBLANK($E48),0,$F48*(1-VLOOKUP($E48,'INFO_Matières recyclables'!F37:H38,3,0)))</f>
        <v>0</v>
      </c>
    </row>
    <row r="49" spans="2:22" x14ac:dyDescent="0.3">
      <c r="B49" s="5"/>
      <c r="C49" s="5"/>
      <c r="D49" s="25"/>
      <c r="E49" s="35"/>
      <c r="F49" s="108"/>
      <c r="G49" s="111"/>
      <c r="H49" s="33"/>
      <c r="I49" s="33"/>
      <c r="J49" s="33"/>
      <c r="K49" s="33"/>
      <c r="L49" s="33"/>
      <c r="M49" s="33"/>
      <c r="N49" s="33"/>
      <c r="O49" s="33"/>
      <c r="P49" s="33"/>
      <c r="Q49" s="112"/>
      <c r="R49" s="39"/>
      <c r="S49" s="40">
        <f>$G49+$H49+IF(ISBLANK($E49),0,$F49*VLOOKUP($E49,'INFO_Matières recyclables'!$F$4:$H$5,2,0))</f>
        <v>0</v>
      </c>
      <c r="T49" s="40">
        <f>$I49+$J49+$K49+$L49+$M49+$N49+$O49+$P49+$Q49+$F49+IF(ISBLANK($E49),0,$F49*(1-VLOOKUP($E49,'INFO_Matières recyclables'!F38:H39,2,0)))</f>
        <v>0</v>
      </c>
      <c r="U49" s="40">
        <f>$G49+$I49+$J49+$K49+$L49+$M49+IF(ISBLANK($E49),0,$F49*VLOOKUP($E49,'INFO_Matières recyclables'!$F$4:$H$5,3,0))</f>
        <v>0</v>
      </c>
      <c r="V49" s="40">
        <f>$H49+$N49+$O49+$P49+$Q49+IF(ISBLANK($E49),0,$F49*(1-VLOOKUP($E49,'INFO_Matières recyclables'!F38:H39,3,0)))</f>
        <v>0</v>
      </c>
    </row>
    <row r="50" spans="2:22" x14ac:dyDescent="0.3">
      <c r="B50" s="5"/>
      <c r="C50" s="5"/>
      <c r="D50" s="25"/>
      <c r="E50" s="35"/>
      <c r="F50" s="108"/>
      <c r="G50" s="111"/>
      <c r="H50" s="33"/>
      <c r="I50" s="33"/>
      <c r="J50" s="33"/>
      <c r="K50" s="33"/>
      <c r="L50" s="33"/>
      <c r="M50" s="33"/>
      <c r="N50" s="33"/>
      <c r="O50" s="33"/>
      <c r="P50" s="33"/>
      <c r="Q50" s="112"/>
      <c r="R50" s="39"/>
      <c r="S50" s="40">
        <f>$G50+$H50+IF(ISBLANK($E50),0,$F50*VLOOKUP($E50,'INFO_Matières recyclables'!$F$4:$H$5,2,0))</f>
        <v>0</v>
      </c>
      <c r="T50" s="40">
        <f>$I50+$J50+$K50+$L50+$M50+$N50+$O50+$P50+$Q50+$F50+IF(ISBLANK($E50),0,$F50*(1-VLOOKUP($E50,'INFO_Matières recyclables'!F39:H40,2,0)))</f>
        <v>0</v>
      </c>
      <c r="U50" s="40">
        <f>$G50+$I50+$J50+$K50+$L50+$M50+IF(ISBLANK($E50),0,$F50*VLOOKUP($E50,'INFO_Matières recyclables'!$F$4:$H$5,3,0))</f>
        <v>0</v>
      </c>
      <c r="V50" s="40">
        <f>$H50+$N50+$O50+$P50+$Q50+IF(ISBLANK($E50),0,$F50*(1-VLOOKUP($E50,'INFO_Matières recyclables'!F39:H40,3,0)))</f>
        <v>0</v>
      </c>
    </row>
    <row r="51" spans="2:22" x14ac:dyDescent="0.3">
      <c r="B51" s="5"/>
      <c r="C51" s="5"/>
      <c r="D51" s="25"/>
      <c r="E51" s="35"/>
      <c r="F51" s="108"/>
      <c r="G51" s="111"/>
      <c r="H51" s="33"/>
      <c r="I51" s="33"/>
      <c r="J51" s="33"/>
      <c r="K51" s="33"/>
      <c r="L51" s="33"/>
      <c r="M51" s="33"/>
      <c r="N51" s="33"/>
      <c r="O51" s="33"/>
      <c r="P51" s="33"/>
      <c r="Q51" s="112"/>
      <c r="R51" s="39"/>
      <c r="S51" s="40">
        <f>$G51+$H51+IF(ISBLANK($E51),0,$F51*VLOOKUP($E51,'INFO_Matières recyclables'!$F$4:$H$5,2,0))</f>
        <v>0</v>
      </c>
      <c r="T51" s="40">
        <f>$I51+$J51+$K51+$L51+$M51+$N51+$O51+$P51+$Q51+$F51+IF(ISBLANK($E51),0,$F51*(1-VLOOKUP($E51,'INFO_Matières recyclables'!F40:H41,2,0)))</f>
        <v>0</v>
      </c>
      <c r="U51" s="40">
        <f>$G51+$I51+$J51+$K51+$L51+$M51+IF(ISBLANK($E51),0,$F51*VLOOKUP($E51,'INFO_Matières recyclables'!$F$4:$H$5,3,0))</f>
        <v>0</v>
      </c>
      <c r="V51" s="40">
        <f>$H51+$N51+$O51+$P51+$Q51+IF(ISBLANK($E51),0,$F51*(1-VLOOKUP($E51,'INFO_Matières recyclables'!F40:H41,3,0)))</f>
        <v>0</v>
      </c>
    </row>
    <row r="52" spans="2:22" x14ac:dyDescent="0.3">
      <c r="B52" s="5"/>
      <c r="C52" s="5"/>
      <c r="D52" s="25"/>
      <c r="E52" s="35"/>
      <c r="F52" s="108"/>
      <c r="G52" s="111"/>
      <c r="H52" s="33"/>
      <c r="I52" s="33"/>
      <c r="J52" s="33"/>
      <c r="K52" s="33"/>
      <c r="L52" s="33"/>
      <c r="M52" s="33"/>
      <c r="N52" s="33"/>
      <c r="O52" s="33"/>
      <c r="P52" s="33"/>
      <c r="Q52" s="112"/>
      <c r="R52" s="39"/>
      <c r="S52" s="40">
        <f>$G52+$H52+IF(ISBLANK($E52),0,$F52*VLOOKUP($E52,'INFO_Matières recyclables'!$F$4:$H$5,2,0))</f>
        <v>0</v>
      </c>
      <c r="T52" s="40">
        <f>$I52+$J52+$K52+$L52+$M52+$N52+$O52+$P52+$Q52+$F52+IF(ISBLANK($E52),0,$F52*(1-VLOOKUP($E52,'INFO_Matières recyclables'!F41:H42,2,0)))</f>
        <v>0</v>
      </c>
      <c r="U52" s="40">
        <f>$G52+$I52+$J52+$K52+$L52+$M52+IF(ISBLANK($E52),0,$F52*VLOOKUP($E52,'INFO_Matières recyclables'!$F$4:$H$5,3,0))</f>
        <v>0</v>
      </c>
      <c r="V52" s="40">
        <f>$H52+$N52+$O52+$P52+$Q52+IF(ISBLANK($E52),0,$F52*(1-VLOOKUP($E52,'INFO_Matières recyclables'!F41:H42,3,0)))</f>
        <v>0</v>
      </c>
    </row>
    <row r="53" spans="2:22" x14ac:dyDescent="0.3">
      <c r="B53" s="5"/>
      <c r="C53" s="5"/>
      <c r="D53" s="25"/>
      <c r="E53" s="35"/>
      <c r="F53" s="108"/>
      <c r="G53" s="111"/>
      <c r="H53" s="33"/>
      <c r="I53" s="33"/>
      <c r="J53" s="33"/>
      <c r="K53" s="33"/>
      <c r="L53" s="33"/>
      <c r="M53" s="33"/>
      <c r="N53" s="33"/>
      <c r="O53" s="33"/>
      <c r="P53" s="33"/>
      <c r="Q53" s="112"/>
      <c r="R53" s="39"/>
      <c r="S53" s="40">
        <f>$G53+$H53+IF(ISBLANK($E53),0,$F53*VLOOKUP($E53,'INFO_Matières recyclables'!$F$4:$H$5,2,0))</f>
        <v>0</v>
      </c>
      <c r="T53" s="40">
        <f>$I53+$J53+$K53+$L53+$M53+$N53+$O53+$P53+$Q53+$F53+IF(ISBLANK($E53),0,$F53*(1-VLOOKUP($E53,'INFO_Matières recyclables'!F42:H43,2,0)))</f>
        <v>0</v>
      </c>
      <c r="U53" s="40">
        <f>$G53+$I53+$J53+$K53+$L53+$M53+IF(ISBLANK($E53),0,$F53*VLOOKUP($E53,'INFO_Matières recyclables'!$F$4:$H$5,3,0))</f>
        <v>0</v>
      </c>
      <c r="V53" s="40">
        <f>$H53+$N53+$O53+$P53+$Q53+IF(ISBLANK($E53),0,$F53*(1-VLOOKUP($E53,'INFO_Matières recyclables'!F42:H43,3,0)))</f>
        <v>0</v>
      </c>
    </row>
    <row r="54" spans="2:22" x14ac:dyDescent="0.3">
      <c r="B54" s="5"/>
      <c r="C54" s="5"/>
      <c r="D54" s="25"/>
      <c r="E54" s="35"/>
      <c r="F54" s="108"/>
      <c r="G54" s="111"/>
      <c r="H54" s="33"/>
      <c r="I54" s="33"/>
      <c r="J54" s="33"/>
      <c r="K54" s="33"/>
      <c r="L54" s="33"/>
      <c r="M54" s="33"/>
      <c r="N54" s="33"/>
      <c r="O54" s="33"/>
      <c r="P54" s="33"/>
      <c r="Q54" s="112"/>
      <c r="R54" s="39"/>
      <c r="S54" s="40">
        <f>$G54+$H54+IF(ISBLANK($E54),0,$F54*VLOOKUP($E54,'INFO_Matières recyclables'!$F$4:$H$5,2,0))</f>
        <v>0</v>
      </c>
      <c r="T54" s="40">
        <f>$I54+$J54+$K54+$L54+$M54+$N54+$O54+$P54+$Q54+$F54+IF(ISBLANK($E54),0,$F54*(1-VLOOKUP($E54,'INFO_Matières recyclables'!F43:H44,2,0)))</f>
        <v>0</v>
      </c>
      <c r="U54" s="40">
        <f>$G54+$I54+$J54+$K54+$L54+$M54+IF(ISBLANK($E54),0,$F54*VLOOKUP($E54,'INFO_Matières recyclables'!$F$4:$H$5,3,0))</f>
        <v>0</v>
      </c>
      <c r="V54" s="40">
        <f>$H54+$N54+$O54+$P54+$Q54+IF(ISBLANK($E54),0,$F54*(1-VLOOKUP($E54,'INFO_Matières recyclables'!F43:H44,3,0)))</f>
        <v>0</v>
      </c>
    </row>
    <row r="55" spans="2:22" x14ac:dyDescent="0.3">
      <c r="B55" s="5"/>
      <c r="C55" s="5"/>
      <c r="D55" s="25"/>
      <c r="E55" s="35"/>
      <c r="F55" s="108"/>
      <c r="G55" s="111"/>
      <c r="H55" s="33"/>
      <c r="I55" s="33"/>
      <c r="J55" s="33"/>
      <c r="K55" s="33"/>
      <c r="L55" s="33"/>
      <c r="M55" s="33"/>
      <c r="N55" s="33"/>
      <c r="O55" s="33"/>
      <c r="P55" s="33"/>
      <c r="Q55" s="112"/>
      <c r="R55" s="39"/>
      <c r="S55" s="40">
        <f>$G55+$H55+IF(ISBLANK($E55),0,$F55*VLOOKUP($E55,'INFO_Matières recyclables'!$F$4:$H$5,2,0))</f>
        <v>0</v>
      </c>
      <c r="T55" s="40">
        <f>$I55+$J55+$K55+$L55+$M55+$N55+$O55+$P55+$Q55+$F55+IF(ISBLANK($E55),0,$F55*(1-VLOOKUP($E55,'INFO_Matières recyclables'!F44:H45,2,0)))</f>
        <v>0</v>
      </c>
      <c r="U55" s="40">
        <f>$G55+$I55+$J55+$K55+$L55+$M55+IF(ISBLANK($E55),0,$F55*VLOOKUP($E55,'INFO_Matières recyclables'!$F$4:$H$5,3,0))</f>
        <v>0</v>
      </c>
      <c r="V55" s="40">
        <f>$H55+$N55+$O55+$P55+$Q55+IF(ISBLANK($E55),0,$F55*(1-VLOOKUP($E55,'INFO_Matières recyclables'!F44:H45,3,0)))</f>
        <v>0</v>
      </c>
    </row>
    <row r="56" spans="2:22" x14ac:dyDescent="0.3">
      <c r="B56" s="5"/>
      <c r="C56" s="5"/>
      <c r="D56" s="25"/>
      <c r="E56" s="35"/>
      <c r="F56" s="108"/>
      <c r="G56" s="111"/>
      <c r="H56" s="33"/>
      <c r="I56" s="33"/>
      <c r="J56" s="33"/>
      <c r="K56" s="33"/>
      <c r="L56" s="33"/>
      <c r="M56" s="33"/>
      <c r="N56" s="33"/>
      <c r="O56" s="33"/>
      <c r="P56" s="33"/>
      <c r="Q56" s="112"/>
      <c r="R56" s="39"/>
      <c r="S56" s="40">
        <f>$G56+$H56+IF(ISBLANK($E56),0,$F56*VLOOKUP($E56,'INFO_Matières recyclables'!$F$4:$H$5,2,0))</f>
        <v>0</v>
      </c>
      <c r="T56" s="40">
        <f>$I56+$J56+$K56+$L56+$M56+$N56+$O56+$P56+$Q56+$F56+IF(ISBLANK($E56),0,$F56*(1-VLOOKUP($E56,'INFO_Matières recyclables'!F45:H46,2,0)))</f>
        <v>0</v>
      </c>
      <c r="U56" s="40">
        <f>$G56+$I56+$J56+$K56+$L56+$M56+IF(ISBLANK($E56),0,$F56*VLOOKUP($E56,'INFO_Matières recyclables'!$F$4:$H$5,3,0))</f>
        <v>0</v>
      </c>
      <c r="V56" s="40">
        <f>$H56+$N56+$O56+$P56+$Q56+IF(ISBLANK($E56),0,$F56*(1-VLOOKUP($E56,'INFO_Matières recyclables'!F45:H46,3,0)))</f>
        <v>0</v>
      </c>
    </row>
    <row r="57" spans="2:22" x14ac:dyDescent="0.3">
      <c r="B57" s="5"/>
      <c r="C57" s="5"/>
      <c r="D57" s="25"/>
      <c r="E57" s="35"/>
      <c r="F57" s="108"/>
      <c r="G57" s="111"/>
      <c r="H57" s="33"/>
      <c r="I57" s="33"/>
      <c r="J57" s="33"/>
      <c r="K57" s="33"/>
      <c r="L57" s="33"/>
      <c r="M57" s="33"/>
      <c r="N57" s="33"/>
      <c r="O57" s="33"/>
      <c r="P57" s="33"/>
      <c r="Q57" s="112"/>
      <c r="R57" s="39"/>
      <c r="S57" s="40">
        <f>$G57+$H57+IF(ISBLANK($E57),0,$F57*VLOOKUP($E57,'INFO_Matières recyclables'!$F$4:$H$5,2,0))</f>
        <v>0</v>
      </c>
      <c r="T57" s="40">
        <f>$I57+$J57+$K57+$L57+$M57+$N57+$O57+$P57+$Q57+$F57+IF(ISBLANK($E57),0,$F57*(1-VLOOKUP($E57,'INFO_Matières recyclables'!F46:H47,2,0)))</f>
        <v>0</v>
      </c>
      <c r="U57" s="40">
        <f>$G57+$I57+$J57+$K57+$L57+$M57+IF(ISBLANK($E57),0,$F57*VLOOKUP($E57,'INFO_Matières recyclables'!$F$4:$H$5,3,0))</f>
        <v>0</v>
      </c>
      <c r="V57" s="40">
        <f>$H57+$N57+$O57+$P57+$Q57+IF(ISBLANK($E57),0,$F57*(1-VLOOKUP($E57,'INFO_Matières recyclables'!F46:H47,3,0)))</f>
        <v>0</v>
      </c>
    </row>
    <row r="58" spans="2:22" x14ac:dyDescent="0.3">
      <c r="B58" s="5"/>
      <c r="C58" s="5"/>
      <c r="D58" s="25"/>
      <c r="E58" s="35"/>
      <c r="F58" s="108"/>
      <c r="G58" s="111"/>
      <c r="H58" s="33"/>
      <c r="I58" s="33"/>
      <c r="J58" s="33"/>
      <c r="K58" s="33"/>
      <c r="L58" s="33"/>
      <c r="M58" s="33"/>
      <c r="N58" s="33"/>
      <c r="O58" s="33"/>
      <c r="P58" s="33"/>
      <c r="Q58" s="112"/>
      <c r="R58" s="39"/>
      <c r="S58" s="40">
        <f>$G58+$H58+IF(ISBLANK($E58),0,$F58*VLOOKUP($E58,'INFO_Matières recyclables'!$F$4:$H$5,2,0))</f>
        <v>0</v>
      </c>
      <c r="T58" s="40">
        <f>$I58+$J58+$K58+$L58+$M58+$N58+$O58+$P58+$Q58+$F58+IF(ISBLANK($E58),0,$F58*(1-VLOOKUP($E58,'INFO_Matières recyclables'!F47:H48,2,0)))</f>
        <v>0</v>
      </c>
      <c r="U58" s="40">
        <f>$G58+$I58+$J58+$K58+$L58+$M58+IF(ISBLANK($E58),0,$F58*VLOOKUP($E58,'INFO_Matières recyclables'!$F$4:$H$5,3,0))</f>
        <v>0</v>
      </c>
      <c r="V58" s="40">
        <f>$H58+$N58+$O58+$P58+$Q58+IF(ISBLANK($E58),0,$F58*(1-VLOOKUP($E58,'INFO_Matières recyclables'!F47:H48,3,0)))</f>
        <v>0</v>
      </c>
    </row>
    <row r="59" spans="2:22" x14ac:dyDescent="0.3">
      <c r="B59" s="5"/>
      <c r="C59" s="5"/>
      <c r="D59" s="25"/>
      <c r="E59" s="35"/>
      <c r="F59" s="108"/>
      <c r="G59" s="111"/>
      <c r="H59" s="33"/>
      <c r="I59" s="33"/>
      <c r="J59" s="33"/>
      <c r="K59" s="33"/>
      <c r="L59" s="33"/>
      <c r="M59" s="33"/>
      <c r="N59" s="33"/>
      <c r="O59" s="33"/>
      <c r="P59" s="33"/>
      <c r="Q59" s="112"/>
      <c r="R59" s="39"/>
      <c r="S59" s="40">
        <f>$G59+$H59+IF(ISBLANK($E59),0,$F59*VLOOKUP($E59,'INFO_Matières recyclables'!$F$4:$H$5,2,0))</f>
        <v>0</v>
      </c>
      <c r="T59" s="40">
        <f>$I59+$J59+$K59+$L59+$M59+$N59+$O59+$P59+$Q59+$F59+IF(ISBLANK($E59),0,$F59*(1-VLOOKUP($E59,'INFO_Matières recyclables'!F48:H49,2,0)))</f>
        <v>0</v>
      </c>
      <c r="U59" s="40">
        <f>$G59+$I59+$J59+$K59+$L59+$M59+IF(ISBLANK($E59),0,$F59*VLOOKUP($E59,'INFO_Matières recyclables'!$F$4:$H$5,3,0))</f>
        <v>0</v>
      </c>
      <c r="V59" s="40">
        <f>$H59+$N59+$O59+$P59+$Q59+IF(ISBLANK($E59),0,$F59*(1-VLOOKUP($E59,'INFO_Matières recyclables'!F48:H49,3,0)))</f>
        <v>0</v>
      </c>
    </row>
    <row r="60" spans="2:22" x14ac:dyDescent="0.3">
      <c r="B60" s="5"/>
      <c r="C60" s="5"/>
      <c r="D60" s="25"/>
      <c r="E60" s="35"/>
      <c r="F60" s="108"/>
      <c r="G60" s="111"/>
      <c r="H60" s="33"/>
      <c r="I60" s="33"/>
      <c r="J60" s="33"/>
      <c r="K60" s="33"/>
      <c r="L60" s="33"/>
      <c r="M60" s="33"/>
      <c r="N60" s="33"/>
      <c r="O60" s="33"/>
      <c r="P60" s="33"/>
      <c r="Q60" s="112"/>
      <c r="R60" s="39"/>
      <c r="S60" s="40">
        <f>$G60+$H60+IF(ISBLANK($E60),0,$F60*VLOOKUP($E60,'INFO_Matières recyclables'!$F$4:$H$5,2,0))</f>
        <v>0</v>
      </c>
      <c r="T60" s="40">
        <f>$I60+$J60+$K60+$L60+$M60+$N60+$O60+$P60+$Q60+$F60+IF(ISBLANK($E60),0,$F60*(1-VLOOKUP($E60,'INFO_Matières recyclables'!F49:H50,2,0)))</f>
        <v>0</v>
      </c>
      <c r="U60" s="40">
        <f>$G60+$I60+$J60+$K60+$L60+$M60+IF(ISBLANK($E60),0,$F60*VLOOKUP($E60,'INFO_Matières recyclables'!$F$4:$H$5,3,0))</f>
        <v>0</v>
      </c>
      <c r="V60" s="40">
        <f>$H60+$N60+$O60+$P60+$Q60+IF(ISBLANK($E60),0,$F60*(1-VLOOKUP($E60,'INFO_Matières recyclables'!F49:H50,3,0)))</f>
        <v>0</v>
      </c>
    </row>
    <row r="61" spans="2:22" x14ac:dyDescent="0.3">
      <c r="B61" s="5"/>
      <c r="C61" s="5"/>
      <c r="D61" s="25"/>
      <c r="E61" s="35"/>
      <c r="F61" s="108"/>
      <c r="G61" s="111"/>
      <c r="H61" s="33"/>
      <c r="I61" s="33"/>
      <c r="J61" s="33"/>
      <c r="K61" s="33"/>
      <c r="L61" s="33"/>
      <c r="M61" s="33"/>
      <c r="N61" s="33"/>
      <c r="O61" s="33"/>
      <c r="P61" s="33"/>
      <c r="Q61" s="112"/>
      <c r="R61" s="39"/>
      <c r="S61" s="40">
        <f>$G61+$H61+IF(ISBLANK($E61),0,$F61*VLOOKUP($E61,'INFO_Matières recyclables'!$F$4:$H$5,2,0))</f>
        <v>0</v>
      </c>
      <c r="T61" s="40">
        <f>$I61+$J61+$K61+$L61+$M61+$N61+$O61+$P61+$Q61+$F61+IF(ISBLANK($E61),0,$F61*(1-VLOOKUP($E61,'INFO_Matières recyclables'!F50:H51,2,0)))</f>
        <v>0</v>
      </c>
      <c r="U61" s="40">
        <f>$G61+$I61+$J61+$K61+$L61+$M61+IF(ISBLANK($E61),0,$F61*VLOOKUP($E61,'INFO_Matières recyclables'!$F$4:$H$5,3,0))</f>
        <v>0</v>
      </c>
      <c r="V61" s="40">
        <f>$H61+$N61+$O61+$P61+$Q61+IF(ISBLANK($E61),0,$F61*(1-VLOOKUP($E61,'INFO_Matières recyclables'!F50:H51,3,0)))</f>
        <v>0</v>
      </c>
    </row>
    <row r="62" spans="2:22" x14ac:dyDescent="0.3">
      <c r="B62" s="5"/>
      <c r="C62" s="5"/>
      <c r="D62" s="25"/>
      <c r="E62" s="35"/>
      <c r="F62" s="108"/>
      <c r="G62" s="111"/>
      <c r="H62" s="33"/>
      <c r="I62" s="33"/>
      <c r="J62" s="33"/>
      <c r="K62" s="33"/>
      <c r="L62" s="33"/>
      <c r="M62" s="33"/>
      <c r="N62" s="33"/>
      <c r="O62" s="33"/>
      <c r="P62" s="33"/>
      <c r="Q62" s="112"/>
      <c r="R62" s="39"/>
      <c r="S62" s="40">
        <f>$G62+$H62+IF(ISBLANK($E62),0,$F62*VLOOKUP($E62,'INFO_Matières recyclables'!$F$4:$H$5,2,0))</f>
        <v>0</v>
      </c>
      <c r="T62" s="40">
        <f>$I62+$J62+$K62+$L62+$M62+$N62+$O62+$P62+$Q62+$F62+IF(ISBLANK($E62),0,$F62*(1-VLOOKUP($E62,'INFO_Matières recyclables'!F51:H52,2,0)))</f>
        <v>0</v>
      </c>
      <c r="U62" s="40">
        <f>$G62+$I62+$J62+$K62+$L62+$M62+IF(ISBLANK($E62),0,$F62*VLOOKUP($E62,'INFO_Matières recyclables'!$F$4:$H$5,3,0))</f>
        <v>0</v>
      </c>
      <c r="V62" s="40">
        <f>$H62+$N62+$O62+$P62+$Q62+IF(ISBLANK($E62),0,$F62*(1-VLOOKUP($E62,'INFO_Matières recyclables'!F51:H52,3,0)))</f>
        <v>0</v>
      </c>
    </row>
    <row r="63" spans="2:22" x14ac:dyDescent="0.3">
      <c r="B63" s="5"/>
      <c r="C63" s="5"/>
      <c r="D63" s="25"/>
      <c r="E63" s="35"/>
      <c r="F63" s="108"/>
      <c r="G63" s="111"/>
      <c r="H63" s="33"/>
      <c r="I63" s="33"/>
      <c r="J63" s="33"/>
      <c r="K63" s="33"/>
      <c r="L63" s="33"/>
      <c r="M63" s="33"/>
      <c r="N63" s="33"/>
      <c r="O63" s="33"/>
      <c r="P63" s="33"/>
      <c r="Q63" s="112"/>
      <c r="R63" s="39"/>
      <c r="S63" s="40">
        <f>$G63+$H63+IF(ISBLANK($E63),0,$F63*VLOOKUP($E63,'INFO_Matières recyclables'!$F$4:$H$5,2,0))</f>
        <v>0</v>
      </c>
      <c r="T63" s="40">
        <f>$I63+$J63+$K63+$L63+$M63+$N63+$O63+$P63+$Q63+$F63+IF(ISBLANK($E63),0,$F63*(1-VLOOKUP($E63,'INFO_Matières recyclables'!F52:H53,2,0)))</f>
        <v>0</v>
      </c>
      <c r="U63" s="40">
        <f>$G63+$I63+$J63+$K63+$L63+$M63+IF(ISBLANK($E63),0,$F63*VLOOKUP($E63,'INFO_Matières recyclables'!$F$4:$H$5,3,0))</f>
        <v>0</v>
      </c>
      <c r="V63" s="40">
        <f>$H63+$N63+$O63+$P63+$Q63+IF(ISBLANK($E63),0,$F63*(1-VLOOKUP($E63,'INFO_Matières recyclables'!F52:H53,3,0)))</f>
        <v>0</v>
      </c>
    </row>
    <row r="64" spans="2:22" x14ac:dyDescent="0.3">
      <c r="B64" s="5"/>
      <c r="C64" s="5"/>
      <c r="D64" s="25"/>
      <c r="E64" s="35"/>
      <c r="F64" s="108"/>
      <c r="G64" s="111"/>
      <c r="H64" s="33"/>
      <c r="I64" s="33"/>
      <c r="J64" s="33"/>
      <c r="K64" s="33"/>
      <c r="L64" s="33"/>
      <c r="M64" s="33"/>
      <c r="N64" s="33"/>
      <c r="O64" s="33"/>
      <c r="P64" s="33"/>
      <c r="Q64" s="112"/>
      <c r="R64" s="39"/>
      <c r="S64" s="40">
        <f>$G64+$H64+IF(ISBLANK($E64),0,$F64*VLOOKUP($E64,'INFO_Matières recyclables'!$F$4:$H$5,2,0))</f>
        <v>0</v>
      </c>
      <c r="T64" s="40">
        <f>$I64+$J64+$K64+$L64+$M64+$N64+$O64+$P64+$Q64+$F64+IF(ISBLANK($E64),0,$F64*(1-VLOOKUP($E64,'INFO_Matières recyclables'!F53:H54,2,0)))</f>
        <v>0</v>
      </c>
      <c r="U64" s="40">
        <f>$G64+$I64+$J64+$K64+$L64+$M64+IF(ISBLANK($E64),0,$F64*VLOOKUP($E64,'INFO_Matières recyclables'!$F$4:$H$5,3,0))</f>
        <v>0</v>
      </c>
      <c r="V64" s="40">
        <f>$H64+$N64+$O64+$P64+$Q64+IF(ISBLANK($E64),0,$F64*(1-VLOOKUP($E64,'INFO_Matières recyclables'!F53:H54,3,0)))</f>
        <v>0</v>
      </c>
    </row>
    <row r="65" spans="2:22" x14ac:dyDescent="0.3">
      <c r="B65" s="5"/>
      <c r="C65" s="5"/>
      <c r="D65" s="25"/>
      <c r="E65" s="35"/>
      <c r="F65" s="108"/>
      <c r="G65" s="111"/>
      <c r="H65" s="33"/>
      <c r="I65" s="33"/>
      <c r="J65" s="33"/>
      <c r="K65" s="33"/>
      <c r="L65" s="33"/>
      <c r="M65" s="33"/>
      <c r="N65" s="33"/>
      <c r="O65" s="33"/>
      <c r="P65" s="33"/>
      <c r="Q65" s="112"/>
      <c r="R65" s="39"/>
      <c r="S65" s="40">
        <f>$G65+$H65+IF(ISBLANK($E65),0,$F65*VLOOKUP($E65,'INFO_Matières recyclables'!$F$4:$H$5,2,0))</f>
        <v>0</v>
      </c>
      <c r="T65" s="40">
        <f>$I65+$J65+$K65+$L65+$M65+$N65+$O65+$P65+$Q65+$F65+IF(ISBLANK($E65),0,$F65*(1-VLOOKUP($E65,'INFO_Matières recyclables'!F54:H55,2,0)))</f>
        <v>0</v>
      </c>
      <c r="U65" s="40">
        <f>$G65+$I65+$J65+$K65+$L65+$M65+IF(ISBLANK($E65),0,$F65*VLOOKUP($E65,'INFO_Matières recyclables'!$F$4:$H$5,3,0))</f>
        <v>0</v>
      </c>
      <c r="V65" s="40">
        <f>$H65+$N65+$O65+$P65+$Q65+IF(ISBLANK($E65),0,$F65*(1-VLOOKUP($E65,'INFO_Matières recyclables'!F54:H55,3,0)))</f>
        <v>0</v>
      </c>
    </row>
    <row r="66" spans="2:22" x14ac:dyDescent="0.3">
      <c r="B66" s="5"/>
      <c r="C66" s="5"/>
      <c r="D66" s="25"/>
      <c r="E66" s="35"/>
      <c r="F66" s="108"/>
      <c r="G66" s="111"/>
      <c r="H66" s="33"/>
      <c r="I66" s="33"/>
      <c r="J66" s="33"/>
      <c r="K66" s="33"/>
      <c r="L66" s="33"/>
      <c r="M66" s="33"/>
      <c r="N66" s="33"/>
      <c r="O66" s="33"/>
      <c r="P66" s="33"/>
      <c r="Q66" s="112"/>
      <c r="R66" s="39"/>
      <c r="S66" s="40">
        <f>$G66+$H66+IF(ISBLANK($E66),0,$F66*VLOOKUP($E66,'INFO_Matières recyclables'!$F$4:$H$5,2,0))</f>
        <v>0</v>
      </c>
      <c r="T66" s="40">
        <f>$I66+$J66+$K66+$L66+$M66+$N66+$O66+$P66+$Q66+$F66+IF(ISBLANK($E66),0,$F66*(1-VLOOKUP($E66,'INFO_Matières recyclables'!F55:H56,2,0)))</f>
        <v>0</v>
      </c>
      <c r="U66" s="40">
        <f>$G66+$I66+$J66+$K66+$L66+$M66+IF(ISBLANK($E66),0,$F66*VLOOKUP($E66,'INFO_Matières recyclables'!$F$4:$H$5,3,0))</f>
        <v>0</v>
      </c>
      <c r="V66" s="40">
        <f>$H66+$N66+$O66+$P66+$Q66+IF(ISBLANK($E66),0,$F66*(1-VLOOKUP($E66,'INFO_Matières recyclables'!F55:H56,3,0)))</f>
        <v>0</v>
      </c>
    </row>
    <row r="67" spans="2:22" x14ac:dyDescent="0.3">
      <c r="B67" s="5"/>
      <c r="C67" s="5"/>
      <c r="D67" s="25"/>
      <c r="E67" s="35"/>
      <c r="F67" s="108"/>
      <c r="G67" s="111"/>
      <c r="H67" s="33"/>
      <c r="I67" s="33"/>
      <c r="J67" s="33"/>
      <c r="K67" s="33"/>
      <c r="L67" s="33"/>
      <c r="M67" s="33"/>
      <c r="N67" s="33"/>
      <c r="O67" s="33"/>
      <c r="P67" s="33"/>
      <c r="Q67" s="112"/>
      <c r="R67" s="39"/>
      <c r="S67" s="40">
        <f>$G67+$H67+IF(ISBLANK($E67),0,$F67*VLOOKUP($E67,'INFO_Matières recyclables'!$F$4:$H$5,2,0))</f>
        <v>0</v>
      </c>
      <c r="T67" s="40">
        <f>$I67+$J67+$K67+$L67+$M67+$N67+$O67+$P67+$Q67+$F67+IF(ISBLANK($E67),0,$F67*(1-VLOOKUP($E67,'INFO_Matières recyclables'!F56:H57,2,0)))</f>
        <v>0</v>
      </c>
      <c r="U67" s="40">
        <f>$G67+$I67+$J67+$K67+$L67+$M67+IF(ISBLANK($E67),0,$F67*VLOOKUP($E67,'INFO_Matières recyclables'!$F$4:$H$5,3,0))</f>
        <v>0</v>
      </c>
      <c r="V67" s="40">
        <f>$H67+$N67+$O67+$P67+$Q67+IF(ISBLANK($E67),0,$F67*(1-VLOOKUP($E67,'INFO_Matières recyclables'!F56:H57,3,0)))</f>
        <v>0</v>
      </c>
    </row>
    <row r="68" spans="2:22" x14ac:dyDescent="0.3">
      <c r="B68" s="5"/>
      <c r="C68" s="5"/>
      <c r="D68" s="25"/>
      <c r="E68" s="35"/>
      <c r="F68" s="108"/>
      <c r="G68" s="111"/>
      <c r="H68" s="33"/>
      <c r="I68" s="33"/>
      <c r="J68" s="33"/>
      <c r="K68" s="33"/>
      <c r="L68" s="33"/>
      <c r="M68" s="33"/>
      <c r="N68" s="33"/>
      <c r="O68" s="33"/>
      <c r="P68" s="33"/>
      <c r="Q68" s="112"/>
      <c r="R68" s="39"/>
      <c r="S68" s="40">
        <f>$G68+$H68+IF(ISBLANK($E68),0,$F68*VLOOKUP($E68,'INFO_Matières recyclables'!$F$4:$H$5,2,0))</f>
        <v>0</v>
      </c>
      <c r="T68" s="40">
        <f>$I68+$J68+$K68+$L68+$M68+$N68+$O68+$P68+$Q68+$F68+IF(ISBLANK($E68),0,$F68*(1-VLOOKUP($E68,'INFO_Matières recyclables'!F57:H58,2,0)))</f>
        <v>0</v>
      </c>
      <c r="U68" s="40">
        <f>$G68+$I68+$J68+$K68+$L68+$M68+IF(ISBLANK($E68),0,$F68*VLOOKUP($E68,'INFO_Matières recyclables'!$F$4:$H$5,3,0))</f>
        <v>0</v>
      </c>
      <c r="V68" s="40">
        <f>$H68+$N68+$O68+$P68+$Q68+IF(ISBLANK($E68),0,$F68*(1-VLOOKUP($E68,'INFO_Matières recyclables'!F57:H58,3,0)))</f>
        <v>0</v>
      </c>
    </row>
    <row r="69" spans="2:22" x14ac:dyDescent="0.3">
      <c r="B69" s="5"/>
      <c r="C69" s="5"/>
      <c r="D69" s="25"/>
      <c r="E69" s="35"/>
      <c r="F69" s="108"/>
      <c r="G69" s="111"/>
      <c r="H69" s="33"/>
      <c r="I69" s="33"/>
      <c r="J69" s="33"/>
      <c r="K69" s="33"/>
      <c r="L69" s="33"/>
      <c r="M69" s="33"/>
      <c r="N69" s="33"/>
      <c r="O69" s="33"/>
      <c r="P69" s="33"/>
      <c r="Q69" s="112"/>
      <c r="R69" s="39"/>
      <c r="S69" s="40">
        <f>$G69+$H69+IF(ISBLANK($E69),0,$F69*VLOOKUP($E69,'INFO_Matières recyclables'!$F$4:$H$5,2,0))</f>
        <v>0</v>
      </c>
      <c r="T69" s="40">
        <f>$I69+$J69+$K69+$L69+$M69+$N69+$O69+$P69+$Q69+$F69+IF(ISBLANK($E69),0,$F69*(1-VLOOKUP($E69,'INFO_Matières recyclables'!F58:H59,2,0)))</f>
        <v>0</v>
      </c>
      <c r="U69" s="40">
        <f>$G69+$I69+$J69+$K69+$L69+$M69+IF(ISBLANK($E69),0,$F69*VLOOKUP($E69,'INFO_Matières recyclables'!$F$4:$H$5,3,0))</f>
        <v>0</v>
      </c>
      <c r="V69" s="40">
        <f>$H69+$N69+$O69+$P69+$Q69+IF(ISBLANK($E69),0,$F69*(1-VLOOKUP($E69,'INFO_Matières recyclables'!F58:H59,3,0)))</f>
        <v>0</v>
      </c>
    </row>
    <row r="70" spans="2:22" x14ac:dyDescent="0.3">
      <c r="B70" s="5"/>
      <c r="C70" s="5"/>
      <c r="D70" s="25"/>
      <c r="E70" s="35"/>
      <c r="F70" s="108"/>
      <c r="G70" s="111"/>
      <c r="H70" s="33"/>
      <c r="I70" s="33"/>
      <c r="J70" s="33"/>
      <c r="K70" s="33"/>
      <c r="L70" s="33"/>
      <c r="M70" s="33"/>
      <c r="N70" s="33"/>
      <c r="O70" s="33"/>
      <c r="P70" s="33"/>
      <c r="Q70" s="112"/>
      <c r="R70" s="39"/>
      <c r="S70" s="40">
        <f>$G70+$H70+IF(ISBLANK($E70),0,$F70*VLOOKUP($E70,'INFO_Matières recyclables'!$F$4:$H$5,2,0))</f>
        <v>0</v>
      </c>
      <c r="T70" s="40">
        <f>$I70+$J70+$K70+$L70+$M70+$N70+$O70+$P70+$Q70+$F70+IF(ISBLANK($E70),0,$F70*(1-VLOOKUP($E70,'INFO_Matières recyclables'!F59:H60,2,0)))</f>
        <v>0</v>
      </c>
      <c r="U70" s="40">
        <f>$G70+$I70+$J70+$K70+$L70+$M70+IF(ISBLANK($E70),0,$F70*VLOOKUP($E70,'INFO_Matières recyclables'!$F$4:$H$5,3,0))</f>
        <v>0</v>
      </c>
      <c r="V70" s="40">
        <f>$H70+$N70+$O70+$P70+$Q70+IF(ISBLANK($E70),0,$F70*(1-VLOOKUP($E70,'INFO_Matières recyclables'!F59:H60,3,0)))</f>
        <v>0</v>
      </c>
    </row>
    <row r="71" spans="2:22" x14ac:dyDescent="0.3">
      <c r="B71" s="5"/>
      <c r="C71" s="5"/>
      <c r="D71" s="25"/>
      <c r="E71" s="35"/>
      <c r="F71" s="108"/>
      <c r="G71" s="111"/>
      <c r="H71" s="33"/>
      <c r="I71" s="33"/>
      <c r="J71" s="33"/>
      <c r="K71" s="33"/>
      <c r="L71" s="33"/>
      <c r="M71" s="33"/>
      <c r="N71" s="33"/>
      <c r="O71" s="33"/>
      <c r="P71" s="33"/>
      <c r="Q71" s="112"/>
      <c r="R71" s="39"/>
      <c r="S71" s="40">
        <f>$G71+$H71+IF(ISBLANK($E71),0,$F71*VLOOKUP($E71,'INFO_Matières recyclables'!$F$4:$H$5,2,0))</f>
        <v>0</v>
      </c>
      <c r="T71" s="40">
        <f>$I71+$J71+$K71+$L71+$M71+$N71+$O71+$P71+$Q71+$F71+IF(ISBLANK($E71),0,$F71*(1-VLOOKUP($E71,'INFO_Matières recyclables'!F60:H61,2,0)))</f>
        <v>0</v>
      </c>
      <c r="U71" s="40">
        <f>$G71+$I71+$J71+$K71+$L71+$M71+IF(ISBLANK($E71),0,$F71*VLOOKUP($E71,'INFO_Matières recyclables'!$F$4:$H$5,3,0))</f>
        <v>0</v>
      </c>
      <c r="V71" s="40">
        <f>$H71+$N71+$O71+$P71+$Q71+IF(ISBLANK($E71),0,$F71*(1-VLOOKUP($E71,'INFO_Matières recyclables'!F60:H61,3,0)))</f>
        <v>0</v>
      </c>
    </row>
    <row r="72" spans="2:22" x14ac:dyDescent="0.3">
      <c r="B72" s="5"/>
      <c r="C72" s="5"/>
      <c r="D72" s="25"/>
      <c r="E72" s="35"/>
      <c r="F72" s="108"/>
      <c r="G72" s="111"/>
      <c r="H72" s="33"/>
      <c r="I72" s="33"/>
      <c r="J72" s="33"/>
      <c r="K72" s="33"/>
      <c r="L72" s="33"/>
      <c r="M72" s="33"/>
      <c r="N72" s="33"/>
      <c r="O72" s="33"/>
      <c r="P72" s="33"/>
      <c r="Q72" s="112"/>
      <c r="R72" s="39"/>
      <c r="S72" s="40">
        <f>$G72+$H72+IF(ISBLANK($E72),0,$F72*VLOOKUP($E72,'INFO_Matières recyclables'!$F$4:$H$5,2,0))</f>
        <v>0</v>
      </c>
      <c r="T72" s="40">
        <f>$I72+$J72+$K72+$L72+$M72+$N72+$O72+$P72+$Q72+$F72+IF(ISBLANK($E72),0,$F72*(1-VLOOKUP($E72,'INFO_Matières recyclables'!F61:H62,2,0)))</f>
        <v>0</v>
      </c>
      <c r="U72" s="40">
        <f>$G72+$I72+$J72+$K72+$L72+$M72+IF(ISBLANK($E72),0,$F72*VLOOKUP($E72,'INFO_Matières recyclables'!$F$4:$H$5,3,0))</f>
        <v>0</v>
      </c>
      <c r="V72" s="40">
        <f>$H72+$N72+$O72+$P72+$Q72+IF(ISBLANK($E72),0,$F72*(1-VLOOKUP($E72,'INFO_Matières recyclables'!F61:H62,3,0)))</f>
        <v>0</v>
      </c>
    </row>
    <row r="73" spans="2:22" x14ac:dyDescent="0.3">
      <c r="B73" s="5"/>
      <c r="C73" s="5"/>
      <c r="D73" s="25"/>
      <c r="E73" s="35"/>
      <c r="F73" s="108"/>
      <c r="G73" s="111"/>
      <c r="H73" s="33"/>
      <c r="I73" s="33"/>
      <c r="J73" s="33"/>
      <c r="K73" s="33"/>
      <c r="L73" s="33"/>
      <c r="M73" s="33"/>
      <c r="N73" s="33"/>
      <c r="O73" s="33"/>
      <c r="P73" s="33"/>
      <c r="Q73" s="112"/>
      <c r="R73" s="39"/>
      <c r="S73" s="40">
        <f>$G73+$H73+IF(ISBLANK($E73),0,$F73*VLOOKUP($E73,'INFO_Matières recyclables'!$F$4:$H$5,2,0))</f>
        <v>0</v>
      </c>
      <c r="T73" s="40">
        <f>$I73+$J73+$K73+$L73+$M73+$N73+$O73+$P73+$Q73+$F73+IF(ISBLANK($E73),0,$F73*(1-VLOOKUP($E73,'INFO_Matières recyclables'!F62:H63,2,0)))</f>
        <v>0</v>
      </c>
      <c r="U73" s="40">
        <f>$G73+$I73+$J73+$K73+$L73+$M73+IF(ISBLANK($E73),0,$F73*VLOOKUP($E73,'INFO_Matières recyclables'!$F$4:$H$5,3,0))</f>
        <v>0</v>
      </c>
      <c r="V73" s="40">
        <f>$H73+$N73+$O73+$P73+$Q73+IF(ISBLANK($E73),0,$F73*(1-VLOOKUP($E73,'INFO_Matières recyclables'!F62:H63,3,0)))</f>
        <v>0</v>
      </c>
    </row>
    <row r="74" spans="2:22" x14ac:dyDescent="0.3">
      <c r="B74" s="5"/>
      <c r="C74" s="5"/>
      <c r="D74" s="25"/>
      <c r="E74" s="35"/>
      <c r="F74" s="108"/>
      <c r="G74" s="111"/>
      <c r="H74" s="33"/>
      <c r="I74" s="33"/>
      <c r="J74" s="33"/>
      <c r="K74" s="33"/>
      <c r="L74" s="33"/>
      <c r="M74" s="33"/>
      <c r="N74" s="33"/>
      <c r="O74" s="33"/>
      <c r="P74" s="33"/>
      <c r="Q74" s="112"/>
      <c r="R74" s="39"/>
      <c r="S74" s="40">
        <f>$G74+$H74+IF(ISBLANK($E74),0,$F74*VLOOKUP($E74,'INFO_Matières recyclables'!$F$4:$H$5,2,0))</f>
        <v>0</v>
      </c>
      <c r="T74" s="40">
        <f>$I74+$J74+$K74+$L74+$M74+$N74+$O74+$P74+$Q74+$F74+IF(ISBLANK($E74),0,$F74*(1-VLOOKUP($E74,'INFO_Matières recyclables'!F63:H64,2,0)))</f>
        <v>0</v>
      </c>
      <c r="U74" s="40">
        <f>$G74+$I74+$J74+$K74+$L74+$M74+IF(ISBLANK($E74),0,$F74*VLOOKUP($E74,'INFO_Matières recyclables'!$F$4:$H$5,3,0))</f>
        <v>0</v>
      </c>
      <c r="V74" s="40">
        <f>$H74+$N74+$O74+$P74+$Q74+IF(ISBLANK($E74),0,$F74*(1-VLOOKUP($E74,'INFO_Matières recyclables'!F63:H64,3,0)))</f>
        <v>0</v>
      </c>
    </row>
    <row r="75" spans="2:22" x14ac:dyDescent="0.3">
      <c r="B75" s="5"/>
      <c r="C75" s="5"/>
      <c r="D75" s="25"/>
      <c r="E75" s="35"/>
      <c r="F75" s="108"/>
      <c r="G75" s="111"/>
      <c r="H75" s="33"/>
      <c r="I75" s="33"/>
      <c r="J75" s="33"/>
      <c r="K75" s="33"/>
      <c r="L75" s="33"/>
      <c r="M75" s="33"/>
      <c r="N75" s="33"/>
      <c r="O75" s="33"/>
      <c r="P75" s="33"/>
      <c r="Q75" s="112"/>
      <c r="R75" s="39"/>
      <c r="S75" s="40">
        <f>$G75+$H75+IF(ISBLANK($E75),0,$F75*VLOOKUP($E75,'INFO_Matières recyclables'!$F$4:$H$5,2,0))</f>
        <v>0</v>
      </c>
      <c r="T75" s="40">
        <f>$I75+$J75+$K75+$L75+$M75+$N75+$O75+$P75+$Q75+$F75+IF(ISBLANK($E75),0,$F75*(1-VLOOKUP($E75,'INFO_Matières recyclables'!F64:H65,2,0)))</f>
        <v>0</v>
      </c>
      <c r="U75" s="40">
        <f>$G75+$I75+$J75+$K75+$L75+$M75+IF(ISBLANK($E75),0,$F75*VLOOKUP($E75,'INFO_Matières recyclables'!$F$4:$H$5,3,0))</f>
        <v>0</v>
      </c>
      <c r="V75" s="40">
        <f>$H75+$N75+$O75+$P75+$Q75+IF(ISBLANK($E75),0,$F75*(1-VLOOKUP($E75,'INFO_Matières recyclables'!F64:H65,3,0)))</f>
        <v>0</v>
      </c>
    </row>
    <row r="76" spans="2:22" x14ac:dyDescent="0.3">
      <c r="B76" s="5"/>
      <c r="C76" s="5"/>
      <c r="D76" s="25"/>
      <c r="E76" s="35"/>
      <c r="F76" s="108"/>
      <c r="G76" s="111"/>
      <c r="H76" s="33"/>
      <c r="I76" s="33"/>
      <c r="J76" s="33"/>
      <c r="K76" s="33"/>
      <c r="L76" s="33"/>
      <c r="M76" s="33"/>
      <c r="N76" s="33"/>
      <c r="O76" s="33"/>
      <c r="P76" s="33"/>
      <c r="Q76" s="112"/>
      <c r="R76" s="39"/>
      <c r="S76" s="40">
        <f>$G76+$H76+IF(ISBLANK($E76),0,$F76*VLOOKUP($E76,'INFO_Matières recyclables'!$F$4:$H$5,2,0))</f>
        <v>0</v>
      </c>
      <c r="T76" s="40">
        <f>$I76+$J76+$K76+$L76+$M76+$N76+$O76+$P76+$Q76+$F76+IF(ISBLANK($E76),0,$F76*(1-VLOOKUP($E76,'INFO_Matières recyclables'!F65:H66,2,0)))</f>
        <v>0</v>
      </c>
      <c r="U76" s="40">
        <f>$G76+$I76+$J76+$K76+$L76+$M76+IF(ISBLANK($E76),0,$F76*VLOOKUP($E76,'INFO_Matières recyclables'!$F$4:$H$5,3,0))</f>
        <v>0</v>
      </c>
      <c r="V76" s="40">
        <f>$H76+$N76+$O76+$P76+$Q76+IF(ISBLANK($E76),0,$F76*(1-VLOOKUP($E76,'INFO_Matières recyclables'!F65:H66,3,0)))</f>
        <v>0</v>
      </c>
    </row>
    <row r="77" spans="2:22" x14ac:dyDescent="0.3">
      <c r="B77" s="5"/>
      <c r="C77" s="5"/>
      <c r="D77" s="25"/>
      <c r="E77" s="35"/>
      <c r="F77" s="108"/>
      <c r="G77" s="111"/>
      <c r="H77" s="33"/>
      <c r="I77" s="33"/>
      <c r="J77" s="33"/>
      <c r="K77" s="33"/>
      <c r="L77" s="33"/>
      <c r="M77" s="33"/>
      <c r="N77" s="33"/>
      <c r="O77" s="33"/>
      <c r="P77" s="33"/>
      <c r="Q77" s="112"/>
      <c r="R77" s="39"/>
      <c r="S77" s="40">
        <f>$G77+$H77+IF(ISBLANK($E77),0,$F77*VLOOKUP($E77,'INFO_Matières recyclables'!$F$4:$H$5,2,0))</f>
        <v>0</v>
      </c>
      <c r="T77" s="40">
        <f>$I77+$J77+$K77+$L77+$M77+$N77+$O77+$P77+$Q77+$F77+IF(ISBLANK($E77),0,$F77*(1-VLOOKUP($E77,'INFO_Matières recyclables'!F66:H67,2,0)))</f>
        <v>0</v>
      </c>
      <c r="U77" s="40">
        <f>$G77+$I77+$J77+$K77+$L77+$M77+IF(ISBLANK($E77),0,$F77*VLOOKUP($E77,'INFO_Matières recyclables'!$F$4:$H$5,3,0))</f>
        <v>0</v>
      </c>
      <c r="V77" s="40">
        <f>$H77+$N77+$O77+$P77+$Q77+IF(ISBLANK($E77),0,$F77*(1-VLOOKUP($E77,'INFO_Matières recyclables'!F66:H67,3,0)))</f>
        <v>0</v>
      </c>
    </row>
    <row r="78" spans="2:22" x14ac:dyDescent="0.3">
      <c r="B78" s="5"/>
      <c r="C78" s="5"/>
      <c r="D78" s="25"/>
      <c r="E78" s="35"/>
      <c r="F78" s="108"/>
      <c r="G78" s="111"/>
      <c r="H78" s="33"/>
      <c r="I78" s="33"/>
      <c r="J78" s="33"/>
      <c r="K78" s="33"/>
      <c r="L78" s="33"/>
      <c r="M78" s="33"/>
      <c r="N78" s="33"/>
      <c r="O78" s="33"/>
      <c r="P78" s="33"/>
      <c r="Q78" s="112"/>
      <c r="R78" s="39"/>
      <c r="S78" s="40">
        <f>$G78+$H78+IF(ISBLANK($E78),0,$F78*VLOOKUP($E78,'INFO_Matières recyclables'!$F$4:$H$5,2,0))</f>
        <v>0</v>
      </c>
      <c r="T78" s="40">
        <f>$I78+$J78+$K78+$L78+$M78+$N78+$O78+$P78+$Q78+$F78+IF(ISBLANK($E78),0,$F78*(1-VLOOKUP($E78,'INFO_Matières recyclables'!F67:H68,2,0)))</f>
        <v>0</v>
      </c>
      <c r="U78" s="40">
        <f>$G78+$I78+$J78+$K78+$L78+$M78+IF(ISBLANK($E78),0,$F78*VLOOKUP($E78,'INFO_Matières recyclables'!$F$4:$H$5,3,0))</f>
        <v>0</v>
      </c>
      <c r="V78" s="40">
        <f>$H78+$N78+$O78+$P78+$Q78+IF(ISBLANK($E78),0,$F78*(1-VLOOKUP($E78,'INFO_Matières recyclables'!F67:H68,3,0)))</f>
        <v>0</v>
      </c>
    </row>
    <row r="79" spans="2:22" x14ac:dyDescent="0.3">
      <c r="B79" s="5"/>
      <c r="C79" s="5"/>
      <c r="D79" s="25"/>
      <c r="E79" s="35"/>
      <c r="F79" s="108"/>
      <c r="G79" s="111"/>
      <c r="H79" s="33"/>
      <c r="I79" s="33"/>
      <c r="J79" s="33"/>
      <c r="K79" s="33"/>
      <c r="L79" s="33"/>
      <c r="M79" s="33"/>
      <c r="N79" s="33"/>
      <c r="O79" s="33"/>
      <c r="P79" s="33"/>
      <c r="Q79" s="112"/>
      <c r="R79" s="39"/>
      <c r="S79" s="40">
        <f>$G79+$H79+IF(ISBLANK($E79),0,$F79*VLOOKUP($E79,'INFO_Matières recyclables'!$F$4:$H$5,2,0))</f>
        <v>0</v>
      </c>
      <c r="T79" s="40">
        <f>$I79+$J79+$K79+$L79+$M79+$N79+$O79+$P79+$Q79+$F79+IF(ISBLANK($E79),0,$F79*(1-VLOOKUP($E79,'INFO_Matières recyclables'!F68:H69,2,0)))</f>
        <v>0</v>
      </c>
      <c r="U79" s="40">
        <f>$G79+$I79+$J79+$K79+$L79+$M79+IF(ISBLANK($E79),0,$F79*VLOOKUP($E79,'INFO_Matières recyclables'!$F$4:$H$5,3,0))</f>
        <v>0</v>
      </c>
      <c r="V79" s="40">
        <f>$H79+$N79+$O79+$P79+$Q79+IF(ISBLANK($E79),0,$F79*(1-VLOOKUP($E79,'INFO_Matières recyclables'!F68:H69,3,0)))</f>
        <v>0</v>
      </c>
    </row>
    <row r="80" spans="2:22" x14ac:dyDescent="0.3">
      <c r="B80" s="5"/>
      <c r="C80" s="5"/>
      <c r="D80" s="25"/>
      <c r="E80" s="35"/>
      <c r="F80" s="108"/>
      <c r="G80" s="111"/>
      <c r="H80" s="33"/>
      <c r="I80" s="33"/>
      <c r="J80" s="33"/>
      <c r="K80" s="33"/>
      <c r="L80" s="33"/>
      <c r="M80" s="33"/>
      <c r="N80" s="33"/>
      <c r="O80" s="33"/>
      <c r="P80" s="33"/>
      <c r="Q80" s="112"/>
      <c r="R80" s="39"/>
      <c r="S80" s="40">
        <f>$G80+$H80+IF(ISBLANK($E80),0,$F80*VLOOKUP($E80,'INFO_Matières recyclables'!$F$4:$H$5,2,0))</f>
        <v>0</v>
      </c>
      <c r="T80" s="40">
        <f>$I80+$J80+$K80+$L80+$M80+$N80+$O80+$P80+$Q80+$F80+IF(ISBLANK($E80),0,$F80*(1-VLOOKUP($E80,'INFO_Matières recyclables'!F69:H70,2,0)))</f>
        <v>0</v>
      </c>
      <c r="U80" s="40">
        <f>$G80+$I80+$J80+$K80+$L80+$M80+IF(ISBLANK($E80),0,$F80*VLOOKUP($E80,'INFO_Matières recyclables'!$F$4:$H$5,3,0))</f>
        <v>0</v>
      </c>
      <c r="V80" s="40">
        <f>$H80+$N80+$O80+$P80+$Q80+IF(ISBLANK($E80),0,$F80*(1-VLOOKUP($E80,'INFO_Matières recyclables'!F69:H70,3,0)))</f>
        <v>0</v>
      </c>
    </row>
    <row r="81" spans="2:22" x14ac:dyDescent="0.3">
      <c r="B81" s="5"/>
      <c r="C81" s="5"/>
      <c r="D81" s="25"/>
      <c r="E81" s="35"/>
      <c r="F81" s="108"/>
      <c r="G81" s="111"/>
      <c r="H81" s="33"/>
      <c r="I81" s="33"/>
      <c r="J81" s="33"/>
      <c r="K81" s="33"/>
      <c r="L81" s="33"/>
      <c r="M81" s="33"/>
      <c r="N81" s="33"/>
      <c r="O81" s="33"/>
      <c r="P81" s="33"/>
      <c r="Q81" s="112"/>
      <c r="R81" s="39"/>
      <c r="S81" s="40">
        <f>$G81+$H81+IF(ISBLANK($E81),0,$F81*VLOOKUP($E81,'INFO_Matières recyclables'!$F$4:$H$5,2,0))</f>
        <v>0</v>
      </c>
      <c r="T81" s="40">
        <f>$I81+$J81+$K81+$L81+$M81+$N81+$O81+$P81+$Q81+$F81+IF(ISBLANK($E81),0,$F81*(1-VLOOKUP($E81,'INFO_Matières recyclables'!F70:H71,2,0)))</f>
        <v>0</v>
      </c>
      <c r="U81" s="40">
        <f>$G81+$I81+$J81+$K81+$L81+$M81+IF(ISBLANK($E81),0,$F81*VLOOKUP($E81,'INFO_Matières recyclables'!$F$4:$H$5,3,0))</f>
        <v>0</v>
      </c>
      <c r="V81" s="40">
        <f>$H81+$N81+$O81+$P81+$Q81+IF(ISBLANK($E81),0,$F81*(1-VLOOKUP($E81,'INFO_Matières recyclables'!F70:H71,3,0)))</f>
        <v>0</v>
      </c>
    </row>
    <row r="82" spans="2:22" x14ac:dyDescent="0.3">
      <c r="B82" s="5"/>
      <c r="C82" s="5"/>
      <c r="D82" s="25"/>
      <c r="E82" s="35"/>
      <c r="F82" s="108"/>
      <c r="G82" s="111"/>
      <c r="H82" s="33"/>
      <c r="I82" s="33"/>
      <c r="J82" s="33"/>
      <c r="K82" s="33"/>
      <c r="L82" s="33"/>
      <c r="M82" s="33"/>
      <c r="N82" s="33"/>
      <c r="O82" s="33"/>
      <c r="P82" s="33"/>
      <c r="Q82" s="112"/>
      <c r="R82" s="39"/>
      <c r="S82" s="40">
        <f>$G82+$H82+IF(ISBLANK($E82),0,$F82*VLOOKUP($E82,'INFO_Matières recyclables'!$F$4:$H$5,2,0))</f>
        <v>0</v>
      </c>
      <c r="T82" s="40">
        <f>$I82+$J82+$K82+$L82+$M82+$N82+$O82+$P82+$Q82+$F82+IF(ISBLANK($E82),0,$F82*(1-VLOOKUP($E82,'INFO_Matières recyclables'!F71:H72,2,0)))</f>
        <v>0</v>
      </c>
      <c r="U82" s="40">
        <f>$G82+$I82+$J82+$K82+$L82+$M82+IF(ISBLANK($E82),0,$F82*VLOOKUP($E82,'INFO_Matières recyclables'!$F$4:$H$5,3,0))</f>
        <v>0</v>
      </c>
      <c r="V82" s="40">
        <f>$H82+$N82+$O82+$P82+$Q82+IF(ISBLANK($E82),0,$F82*(1-VLOOKUP($E82,'INFO_Matières recyclables'!F71:H72,3,0)))</f>
        <v>0</v>
      </c>
    </row>
    <row r="83" spans="2:22" x14ac:dyDescent="0.3">
      <c r="B83" s="5"/>
      <c r="C83" s="5"/>
      <c r="D83" s="25"/>
      <c r="E83" s="35"/>
      <c r="F83" s="108"/>
      <c r="G83" s="111"/>
      <c r="H83" s="33"/>
      <c r="I83" s="33"/>
      <c r="J83" s="33"/>
      <c r="K83" s="33"/>
      <c r="L83" s="33"/>
      <c r="M83" s="33"/>
      <c r="N83" s="33"/>
      <c r="O83" s="33"/>
      <c r="P83" s="33"/>
      <c r="Q83" s="112"/>
      <c r="R83" s="39"/>
      <c r="S83" s="40">
        <f>$G83+$H83+IF(ISBLANK($E83),0,$F83*VLOOKUP($E83,'INFO_Matières recyclables'!$F$4:$H$5,2,0))</f>
        <v>0</v>
      </c>
      <c r="T83" s="40">
        <f>$I83+$J83+$K83+$L83+$M83+$N83+$O83+$P83+$Q83+$F83+IF(ISBLANK($E83),0,$F83*(1-VLOOKUP($E83,'INFO_Matières recyclables'!F72:H73,2,0)))</f>
        <v>0</v>
      </c>
      <c r="U83" s="40">
        <f>$G83+$I83+$J83+$K83+$L83+$M83+IF(ISBLANK($E83),0,$F83*VLOOKUP($E83,'INFO_Matières recyclables'!$F$4:$H$5,3,0))</f>
        <v>0</v>
      </c>
      <c r="V83" s="40">
        <f>$H83+$N83+$O83+$P83+$Q83+IF(ISBLANK($E83),0,$F83*(1-VLOOKUP($E83,'INFO_Matières recyclables'!F72:H73,3,0)))</f>
        <v>0</v>
      </c>
    </row>
    <row r="84" spans="2:22" x14ac:dyDescent="0.3">
      <c r="B84" s="5"/>
      <c r="C84" s="5"/>
      <c r="D84" s="25"/>
      <c r="E84" s="35"/>
      <c r="F84" s="108"/>
      <c r="G84" s="111"/>
      <c r="H84" s="33"/>
      <c r="I84" s="33"/>
      <c r="J84" s="33"/>
      <c r="K84" s="33"/>
      <c r="L84" s="33"/>
      <c r="M84" s="33"/>
      <c r="N84" s="33"/>
      <c r="O84" s="33"/>
      <c r="P84" s="33"/>
      <c r="Q84" s="112"/>
      <c r="R84" s="39"/>
      <c r="S84" s="40">
        <f>$G84+$H84+IF(ISBLANK($E84),0,$F84*VLOOKUP($E84,'INFO_Matières recyclables'!$F$4:$H$5,2,0))</f>
        <v>0</v>
      </c>
      <c r="T84" s="40">
        <f>$I84+$J84+$K84+$L84+$M84+$N84+$O84+$P84+$Q84+$F84+IF(ISBLANK($E84),0,$F84*(1-VLOOKUP($E84,'INFO_Matières recyclables'!F73:H74,2,0)))</f>
        <v>0</v>
      </c>
      <c r="U84" s="40">
        <f>$G84+$I84+$J84+$K84+$L84+$M84+IF(ISBLANK($E84),0,$F84*VLOOKUP($E84,'INFO_Matières recyclables'!$F$4:$H$5,3,0))</f>
        <v>0</v>
      </c>
      <c r="V84" s="40">
        <f>$H84+$N84+$O84+$P84+$Q84+IF(ISBLANK($E84),0,$F84*(1-VLOOKUP($E84,'INFO_Matières recyclables'!F73:H74,3,0)))</f>
        <v>0</v>
      </c>
    </row>
    <row r="85" spans="2:22" x14ac:dyDescent="0.3">
      <c r="B85" s="5"/>
      <c r="C85" s="5"/>
      <c r="D85" s="25"/>
      <c r="E85" s="35"/>
      <c r="F85" s="108"/>
      <c r="G85" s="111"/>
      <c r="H85" s="33"/>
      <c r="I85" s="33"/>
      <c r="J85" s="33"/>
      <c r="K85" s="33"/>
      <c r="L85" s="33"/>
      <c r="M85" s="33"/>
      <c r="N85" s="33"/>
      <c r="O85" s="33"/>
      <c r="P85" s="33"/>
      <c r="Q85" s="112"/>
      <c r="R85" s="39"/>
      <c r="S85" s="40">
        <f>$G85+$H85+IF(ISBLANK($E85),0,$F85*VLOOKUP($E85,'INFO_Matières recyclables'!$F$4:$H$5,2,0))</f>
        <v>0</v>
      </c>
      <c r="T85" s="40">
        <f>$I85+$J85+$K85+$L85+$M85+$N85+$O85+$P85+$Q85+$F85+IF(ISBLANK($E85),0,$F85*(1-VLOOKUP($E85,'INFO_Matières recyclables'!F74:H75,2,0)))</f>
        <v>0</v>
      </c>
      <c r="U85" s="40">
        <f>$G85+$I85+$J85+$K85+$L85+$M85+IF(ISBLANK($E85),0,$F85*VLOOKUP($E85,'INFO_Matières recyclables'!$F$4:$H$5,3,0))</f>
        <v>0</v>
      </c>
      <c r="V85" s="40">
        <f>$H85+$N85+$O85+$P85+$Q85+IF(ISBLANK($E85),0,$F85*(1-VLOOKUP($E85,'INFO_Matières recyclables'!F74:H75,3,0)))</f>
        <v>0</v>
      </c>
    </row>
    <row r="86" spans="2:22" x14ac:dyDescent="0.3">
      <c r="B86" s="5"/>
      <c r="C86" s="5"/>
      <c r="D86" s="25"/>
      <c r="E86" s="35"/>
      <c r="F86" s="108"/>
      <c r="G86" s="111"/>
      <c r="H86" s="33"/>
      <c r="I86" s="33"/>
      <c r="J86" s="33"/>
      <c r="K86" s="33"/>
      <c r="L86" s="33"/>
      <c r="M86" s="33"/>
      <c r="N86" s="33"/>
      <c r="O86" s="33"/>
      <c r="P86" s="33"/>
      <c r="Q86" s="112"/>
      <c r="R86" s="39"/>
      <c r="S86" s="40">
        <f>$G86+$H86+IF(ISBLANK($E86),0,$F86*VLOOKUP($E86,'INFO_Matières recyclables'!$F$4:$H$5,2,0))</f>
        <v>0</v>
      </c>
      <c r="T86" s="40">
        <f>$I86+$J86+$K86+$L86+$M86+$N86+$O86+$P86+$Q86+$F86+IF(ISBLANK($E86),0,$F86*(1-VLOOKUP($E86,'INFO_Matières recyclables'!F75:H76,2,0)))</f>
        <v>0</v>
      </c>
      <c r="U86" s="40">
        <f>$G86+$I86+$J86+$K86+$L86+$M86+IF(ISBLANK($E86),0,$F86*VLOOKUP($E86,'INFO_Matières recyclables'!$F$4:$H$5,3,0))</f>
        <v>0</v>
      </c>
      <c r="V86" s="40">
        <f>$H86+$N86+$O86+$P86+$Q86+IF(ISBLANK($E86),0,$F86*(1-VLOOKUP($E86,'INFO_Matières recyclables'!F75:H76,3,0)))</f>
        <v>0</v>
      </c>
    </row>
    <row r="87" spans="2:22" x14ac:dyDescent="0.3">
      <c r="B87" s="5"/>
      <c r="C87" s="5"/>
      <c r="D87" s="25"/>
      <c r="E87" s="35"/>
      <c r="F87" s="108"/>
      <c r="G87" s="111"/>
      <c r="H87" s="33"/>
      <c r="I87" s="33"/>
      <c r="J87" s="33"/>
      <c r="K87" s="33"/>
      <c r="L87" s="33"/>
      <c r="M87" s="33"/>
      <c r="N87" s="33"/>
      <c r="O87" s="33"/>
      <c r="P87" s="33"/>
      <c r="Q87" s="112"/>
      <c r="R87" s="39"/>
      <c r="S87" s="40">
        <f>$G87+$H87+IF(ISBLANK($E87),0,$F87*VLOOKUP($E87,'INFO_Matières recyclables'!$F$4:$H$5,2,0))</f>
        <v>0</v>
      </c>
      <c r="T87" s="40">
        <f>$I87+$J87+$K87+$L87+$M87+$N87+$O87+$P87+$Q87+$F87+IF(ISBLANK($E87),0,$F87*(1-VLOOKUP($E87,'INFO_Matières recyclables'!F76:H77,2,0)))</f>
        <v>0</v>
      </c>
      <c r="U87" s="40">
        <f>$G87+$I87+$J87+$K87+$L87+$M87+IF(ISBLANK($E87),0,$F87*VLOOKUP($E87,'INFO_Matières recyclables'!$F$4:$H$5,3,0))</f>
        <v>0</v>
      </c>
      <c r="V87" s="40">
        <f>$H87+$N87+$O87+$P87+$Q87+IF(ISBLANK($E87),0,$F87*(1-VLOOKUP($E87,'INFO_Matières recyclables'!F76:H77,3,0)))</f>
        <v>0</v>
      </c>
    </row>
    <row r="88" spans="2:22" x14ac:dyDescent="0.3">
      <c r="B88" s="5"/>
      <c r="C88" s="5"/>
      <c r="D88" s="25"/>
      <c r="E88" s="35"/>
      <c r="F88" s="108"/>
      <c r="G88" s="111"/>
      <c r="H88" s="33"/>
      <c r="I88" s="33"/>
      <c r="J88" s="33"/>
      <c r="K88" s="33"/>
      <c r="L88" s="33"/>
      <c r="M88" s="33"/>
      <c r="N88" s="33"/>
      <c r="O88" s="33"/>
      <c r="P88" s="33"/>
      <c r="Q88" s="112"/>
      <c r="R88" s="39"/>
      <c r="S88" s="40">
        <f>$G88+$H88+IF(ISBLANK($E88),0,$F88*VLOOKUP($E88,'INFO_Matières recyclables'!$F$4:$H$5,2,0))</f>
        <v>0</v>
      </c>
      <c r="T88" s="40">
        <f>$I88+$J88+$K88+$L88+$M88+$N88+$O88+$P88+$Q88+$F88+IF(ISBLANK($E88),0,$F88*(1-VLOOKUP($E88,'INFO_Matières recyclables'!F77:H78,2,0)))</f>
        <v>0</v>
      </c>
      <c r="U88" s="40">
        <f>$G88+$I88+$J88+$K88+$L88+$M88+IF(ISBLANK($E88),0,$F88*VLOOKUP($E88,'INFO_Matières recyclables'!$F$4:$H$5,3,0))</f>
        <v>0</v>
      </c>
      <c r="V88" s="40">
        <f>$H88+$N88+$O88+$P88+$Q88+IF(ISBLANK($E88),0,$F88*(1-VLOOKUP($E88,'INFO_Matières recyclables'!F77:H78,3,0)))</f>
        <v>0</v>
      </c>
    </row>
    <row r="89" spans="2:22" x14ac:dyDescent="0.3">
      <c r="B89" s="5"/>
      <c r="C89" s="5"/>
      <c r="D89" s="25"/>
      <c r="E89" s="35"/>
      <c r="F89" s="108"/>
      <c r="G89" s="111"/>
      <c r="H89" s="33"/>
      <c r="I89" s="33"/>
      <c r="J89" s="33"/>
      <c r="K89" s="33"/>
      <c r="L89" s="33"/>
      <c r="M89" s="33"/>
      <c r="N89" s="33"/>
      <c r="O89" s="33"/>
      <c r="P89" s="33"/>
      <c r="Q89" s="112"/>
      <c r="R89" s="39"/>
      <c r="S89" s="40">
        <f>$G89+$H89+IF(ISBLANK($E89),0,$F89*VLOOKUP($E89,'INFO_Matières recyclables'!$F$4:$H$5,2,0))</f>
        <v>0</v>
      </c>
      <c r="T89" s="40">
        <f>$I89+$J89+$K89+$L89+$M89+$N89+$O89+$P89+$Q89+$F89+IF(ISBLANK($E89),0,$F89*(1-VLOOKUP($E89,'INFO_Matières recyclables'!F78:H79,2,0)))</f>
        <v>0</v>
      </c>
      <c r="U89" s="40">
        <f>$G89+$I89+$J89+$K89+$L89+$M89+IF(ISBLANK($E89),0,$F89*VLOOKUP($E89,'INFO_Matières recyclables'!$F$4:$H$5,3,0))</f>
        <v>0</v>
      </c>
      <c r="V89" s="40">
        <f>$H89+$N89+$O89+$P89+$Q89+IF(ISBLANK($E89),0,$F89*(1-VLOOKUP($E89,'INFO_Matières recyclables'!F78:H79,3,0)))</f>
        <v>0</v>
      </c>
    </row>
    <row r="90" spans="2:22" x14ac:dyDescent="0.3">
      <c r="B90" s="5"/>
      <c r="C90" s="5"/>
      <c r="D90" s="25"/>
      <c r="E90" s="35"/>
      <c r="F90" s="108"/>
      <c r="G90" s="111"/>
      <c r="H90" s="33"/>
      <c r="I90" s="33"/>
      <c r="J90" s="33"/>
      <c r="K90" s="33"/>
      <c r="L90" s="33"/>
      <c r="M90" s="33"/>
      <c r="N90" s="33"/>
      <c r="O90" s="33"/>
      <c r="P90" s="33"/>
      <c r="Q90" s="112"/>
      <c r="R90" s="39"/>
      <c r="S90" s="40">
        <f>$G90+$H90+IF(ISBLANK($E90),0,$F90*VLOOKUP($E90,'INFO_Matières recyclables'!$F$4:$H$5,2,0))</f>
        <v>0</v>
      </c>
      <c r="T90" s="40">
        <f>$I90+$J90+$K90+$L90+$M90+$N90+$O90+$P90+$Q90+$F90+IF(ISBLANK($E90),0,$F90*(1-VLOOKUP($E90,'INFO_Matières recyclables'!F79:H80,2,0)))</f>
        <v>0</v>
      </c>
      <c r="U90" s="40">
        <f>$G90+$I90+$J90+$K90+$L90+$M90+IF(ISBLANK($E90),0,$F90*VLOOKUP($E90,'INFO_Matières recyclables'!$F$4:$H$5,3,0))</f>
        <v>0</v>
      </c>
      <c r="V90" s="40">
        <f>$H90+$N90+$O90+$P90+$Q90+IF(ISBLANK($E90),0,$F90*(1-VLOOKUP($E90,'INFO_Matières recyclables'!F79:H80,3,0)))</f>
        <v>0</v>
      </c>
    </row>
    <row r="91" spans="2:22" x14ac:dyDescent="0.3">
      <c r="B91" s="5"/>
      <c r="C91" s="5"/>
      <c r="D91" s="25"/>
      <c r="E91" s="35"/>
      <c r="F91" s="108"/>
      <c r="G91" s="111"/>
      <c r="H91" s="33"/>
      <c r="I91" s="33"/>
      <c r="J91" s="33"/>
      <c r="K91" s="33"/>
      <c r="L91" s="33"/>
      <c r="M91" s="33"/>
      <c r="N91" s="33"/>
      <c r="O91" s="33"/>
      <c r="P91" s="33"/>
      <c r="Q91" s="112"/>
      <c r="R91" s="39"/>
      <c r="S91" s="40">
        <f>$G91+$H91+IF(ISBLANK($E91),0,$F91*VLOOKUP($E91,'INFO_Matières recyclables'!$F$4:$H$5,2,0))</f>
        <v>0</v>
      </c>
      <c r="T91" s="40">
        <f>$I91+$J91+$K91+$L91+$M91+$N91+$O91+$P91+$Q91+$F91+IF(ISBLANK($E91),0,$F91*(1-VLOOKUP($E91,'INFO_Matières recyclables'!F80:H81,2,0)))</f>
        <v>0</v>
      </c>
      <c r="U91" s="40">
        <f>$G91+$I91+$J91+$K91+$L91+$M91+IF(ISBLANK($E91),0,$F91*VLOOKUP($E91,'INFO_Matières recyclables'!$F$4:$H$5,3,0))</f>
        <v>0</v>
      </c>
      <c r="V91" s="40">
        <f>$H91+$N91+$O91+$P91+$Q91+IF(ISBLANK($E91),0,$F91*(1-VLOOKUP($E91,'INFO_Matières recyclables'!F80:H81,3,0)))</f>
        <v>0</v>
      </c>
    </row>
    <row r="92" spans="2:22" x14ac:dyDescent="0.3">
      <c r="B92" s="5"/>
      <c r="C92" s="5"/>
      <c r="D92" s="25"/>
      <c r="E92" s="35"/>
      <c r="F92" s="108"/>
      <c r="G92" s="111"/>
      <c r="H92" s="33"/>
      <c r="I92" s="33"/>
      <c r="J92" s="33"/>
      <c r="K92" s="33"/>
      <c r="L92" s="33"/>
      <c r="M92" s="33"/>
      <c r="N92" s="33"/>
      <c r="O92" s="33"/>
      <c r="P92" s="33"/>
      <c r="Q92" s="112"/>
      <c r="R92" s="39"/>
      <c r="S92" s="40">
        <f>$G92+$H92+IF(ISBLANK($E92),0,$F92*VLOOKUP($E92,'INFO_Matières recyclables'!$F$4:$H$5,2,0))</f>
        <v>0</v>
      </c>
      <c r="T92" s="40">
        <f>$I92+$J92+$K92+$L92+$M92+$N92+$O92+$P92+$Q92+$F92+IF(ISBLANK($E92),0,$F92*(1-VLOOKUP($E92,'INFO_Matières recyclables'!F81:H82,2,0)))</f>
        <v>0</v>
      </c>
      <c r="U92" s="40">
        <f>$G92+$I92+$J92+$K92+$L92+$M92+IF(ISBLANK($E92),0,$F92*VLOOKUP($E92,'INFO_Matières recyclables'!$F$4:$H$5,3,0))</f>
        <v>0</v>
      </c>
      <c r="V92" s="40">
        <f>$H92+$N92+$O92+$P92+$Q92+IF(ISBLANK($E92),0,$F92*(1-VLOOKUP($E92,'INFO_Matières recyclables'!F81:H82,3,0)))</f>
        <v>0</v>
      </c>
    </row>
    <row r="93" spans="2:22" x14ac:dyDescent="0.3">
      <c r="B93" s="5"/>
      <c r="C93" s="5"/>
      <c r="D93" s="25"/>
      <c r="E93" s="35"/>
      <c r="F93" s="108"/>
      <c r="G93" s="111"/>
      <c r="H93" s="33"/>
      <c r="I93" s="33"/>
      <c r="J93" s="33"/>
      <c r="K93" s="33"/>
      <c r="L93" s="33"/>
      <c r="M93" s="33"/>
      <c r="N93" s="33"/>
      <c r="O93" s="33"/>
      <c r="P93" s="33"/>
      <c r="Q93" s="112"/>
      <c r="R93" s="39"/>
      <c r="S93" s="40">
        <f>$G93+$H93+IF(ISBLANK($E93),0,$F93*VLOOKUP($E93,'INFO_Matières recyclables'!$F$4:$H$5,2,0))</f>
        <v>0</v>
      </c>
      <c r="T93" s="40">
        <f>$I93+$J93+$K93+$L93+$M93+$N93+$O93+$P93+$Q93+$F93+IF(ISBLANK($E93),0,$F93*(1-VLOOKUP($E93,'INFO_Matières recyclables'!F82:H83,2,0)))</f>
        <v>0</v>
      </c>
      <c r="U93" s="40">
        <f>$G93+$I93+$J93+$K93+$L93+$M93+IF(ISBLANK($E93),0,$F93*VLOOKUP($E93,'INFO_Matières recyclables'!$F$4:$H$5,3,0))</f>
        <v>0</v>
      </c>
      <c r="V93" s="40">
        <f>$H93+$N93+$O93+$P93+$Q93+IF(ISBLANK($E93),0,$F93*(1-VLOOKUP($E93,'INFO_Matières recyclables'!F82:H83,3,0)))</f>
        <v>0</v>
      </c>
    </row>
    <row r="94" spans="2:22" x14ac:dyDescent="0.3">
      <c r="B94" s="5"/>
      <c r="C94" s="5"/>
      <c r="D94" s="25"/>
      <c r="E94" s="35"/>
      <c r="F94" s="108"/>
      <c r="G94" s="111"/>
      <c r="H94" s="33"/>
      <c r="I94" s="33"/>
      <c r="J94" s="33"/>
      <c r="K94" s="33"/>
      <c r="L94" s="33"/>
      <c r="M94" s="33"/>
      <c r="N94" s="33"/>
      <c r="O94" s="33"/>
      <c r="P94" s="33"/>
      <c r="Q94" s="112"/>
      <c r="R94" s="39"/>
      <c r="S94" s="40">
        <f>$G94+$H94+IF(ISBLANK($E94),0,$F94*VLOOKUP($E94,'INFO_Matières recyclables'!$F$4:$H$5,2,0))</f>
        <v>0</v>
      </c>
      <c r="T94" s="40">
        <f>$I94+$J94+$K94+$L94+$M94+$N94+$O94+$P94+$Q94+$F94+IF(ISBLANK($E94),0,$F94*(1-VLOOKUP($E94,'INFO_Matières recyclables'!F83:H84,2,0)))</f>
        <v>0</v>
      </c>
      <c r="U94" s="40">
        <f>$G94+$I94+$J94+$K94+$L94+$M94+IF(ISBLANK($E94),0,$F94*VLOOKUP($E94,'INFO_Matières recyclables'!$F$4:$H$5,3,0))</f>
        <v>0</v>
      </c>
      <c r="V94" s="40">
        <f>$H94+$N94+$O94+$P94+$Q94+IF(ISBLANK($E94),0,$F94*(1-VLOOKUP($E94,'INFO_Matières recyclables'!F83:H84,3,0)))</f>
        <v>0</v>
      </c>
    </row>
    <row r="95" spans="2:22" x14ac:dyDescent="0.3">
      <c r="B95" s="5"/>
      <c r="C95" s="5"/>
      <c r="D95" s="25"/>
      <c r="E95" s="35"/>
      <c r="F95" s="108"/>
      <c r="G95" s="111"/>
      <c r="H95" s="33"/>
      <c r="I95" s="33"/>
      <c r="J95" s="33"/>
      <c r="K95" s="33"/>
      <c r="L95" s="33"/>
      <c r="M95" s="33"/>
      <c r="N95" s="33"/>
      <c r="O95" s="33"/>
      <c r="P95" s="33"/>
      <c r="Q95" s="112"/>
      <c r="R95" s="39"/>
      <c r="S95" s="40">
        <f>$G95+$H95+IF(ISBLANK($E95),0,$F95*VLOOKUP($E95,'INFO_Matières recyclables'!$F$4:$H$5,2,0))</f>
        <v>0</v>
      </c>
      <c r="T95" s="40">
        <f>$I95+$J95+$K95+$L95+$M95+$N95+$O95+$P95+$Q95+$F95+IF(ISBLANK($E95),0,$F95*(1-VLOOKUP($E95,'INFO_Matières recyclables'!F84:H85,2,0)))</f>
        <v>0</v>
      </c>
      <c r="U95" s="40">
        <f>$G95+$I95+$J95+$K95+$L95+$M95+IF(ISBLANK($E95),0,$F95*VLOOKUP($E95,'INFO_Matières recyclables'!$F$4:$H$5,3,0))</f>
        <v>0</v>
      </c>
      <c r="V95" s="40">
        <f>$H95+$N95+$O95+$P95+$Q95+IF(ISBLANK($E95),0,$F95*(1-VLOOKUP($E95,'INFO_Matières recyclables'!F84:H85,3,0)))</f>
        <v>0</v>
      </c>
    </row>
    <row r="96" spans="2:22" x14ac:dyDescent="0.3">
      <c r="B96" s="5"/>
      <c r="C96" s="5"/>
      <c r="D96" s="25"/>
      <c r="E96" s="35"/>
      <c r="F96" s="108"/>
      <c r="G96" s="111"/>
      <c r="H96" s="33"/>
      <c r="I96" s="33"/>
      <c r="J96" s="33"/>
      <c r="K96" s="33"/>
      <c r="L96" s="33"/>
      <c r="M96" s="33"/>
      <c r="N96" s="33"/>
      <c r="O96" s="33"/>
      <c r="P96" s="33"/>
      <c r="Q96" s="112"/>
      <c r="R96" s="39"/>
      <c r="S96" s="40">
        <f>$G96+$H96+IF(ISBLANK($E96),0,$F96*VLOOKUP($E96,'INFO_Matières recyclables'!$F$4:$H$5,2,0))</f>
        <v>0</v>
      </c>
      <c r="T96" s="40">
        <f>$I96+$J96+$K96+$L96+$M96+$N96+$O96+$P96+$Q96+$F96+IF(ISBLANK($E96),0,$F96*(1-VLOOKUP($E96,'INFO_Matières recyclables'!F85:H86,2,0)))</f>
        <v>0</v>
      </c>
      <c r="U96" s="40">
        <f>$G96+$I96+$J96+$K96+$L96+$M96+IF(ISBLANK($E96),0,$F96*VLOOKUP($E96,'INFO_Matières recyclables'!$F$4:$H$5,3,0))</f>
        <v>0</v>
      </c>
      <c r="V96" s="40">
        <f>$H96+$N96+$O96+$P96+$Q96+IF(ISBLANK($E96),0,$F96*(1-VLOOKUP($E96,'INFO_Matières recyclables'!F85:H86,3,0)))</f>
        <v>0</v>
      </c>
    </row>
    <row r="97" spans="2:22" x14ac:dyDescent="0.3">
      <c r="B97" s="5"/>
      <c r="C97" s="5"/>
      <c r="D97" s="25"/>
      <c r="E97" s="35"/>
      <c r="F97" s="108"/>
      <c r="G97" s="111"/>
      <c r="H97" s="33"/>
      <c r="I97" s="33"/>
      <c r="J97" s="33"/>
      <c r="K97" s="33"/>
      <c r="L97" s="33"/>
      <c r="M97" s="33"/>
      <c r="N97" s="33"/>
      <c r="O97" s="33"/>
      <c r="P97" s="33"/>
      <c r="Q97" s="112"/>
      <c r="R97" s="39"/>
      <c r="S97" s="40">
        <f>$G97+$H97+IF(ISBLANK($E97),0,$F97*VLOOKUP($E97,'INFO_Matières recyclables'!$F$4:$H$5,2,0))</f>
        <v>0</v>
      </c>
      <c r="T97" s="40">
        <f>$I97+$J97+$K97+$L97+$M97+$N97+$O97+$P97+$Q97+$F97+IF(ISBLANK($E97),0,$F97*(1-VLOOKUP($E97,'INFO_Matières recyclables'!F86:H87,2,0)))</f>
        <v>0</v>
      </c>
      <c r="U97" s="40">
        <f>$G97+$I97+$J97+$K97+$L97+$M97+IF(ISBLANK($E97),0,$F97*VLOOKUP($E97,'INFO_Matières recyclables'!$F$4:$H$5,3,0))</f>
        <v>0</v>
      </c>
      <c r="V97" s="40">
        <f>$H97+$N97+$O97+$P97+$Q97+IF(ISBLANK($E97),0,$F97*(1-VLOOKUP($E97,'INFO_Matières recyclables'!F86:H87,3,0)))</f>
        <v>0</v>
      </c>
    </row>
    <row r="98" spans="2:22" x14ac:dyDescent="0.3">
      <c r="B98" s="5"/>
      <c r="C98" s="5"/>
      <c r="D98" s="25"/>
      <c r="E98" s="35"/>
      <c r="F98" s="108"/>
      <c r="G98" s="111"/>
      <c r="H98" s="33"/>
      <c r="I98" s="33"/>
      <c r="J98" s="33"/>
      <c r="K98" s="33"/>
      <c r="L98" s="33"/>
      <c r="M98" s="33"/>
      <c r="N98" s="33"/>
      <c r="O98" s="33"/>
      <c r="P98" s="33"/>
      <c r="Q98" s="112"/>
      <c r="R98" s="39"/>
      <c r="S98" s="40">
        <f>$G98+$H98+IF(ISBLANK($E98),0,$F98*VLOOKUP($E98,'INFO_Matières recyclables'!$F$4:$H$5,2,0))</f>
        <v>0</v>
      </c>
      <c r="T98" s="40">
        <f>$I98+$J98+$K98+$L98+$M98+$N98+$O98+$P98+$Q98+$F98+IF(ISBLANK($E98),0,$F98*(1-VLOOKUP($E98,'INFO_Matières recyclables'!F87:H88,2,0)))</f>
        <v>0</v>
      </c>
      <c r="U98" s="40">
        <f>$G98+$I98+$J98+$K98+$L98+$M98+IF(ISBLANK($E98),0,$F98*VLOOKUP($E98,'INFO_Matières recyclables'!$F$4:$H$5,3,0))</f>
        <v>0</v>
      </c>
      <c r="V98" s="40">
        <f>$H98+$N98+$O98+$P98+$Q98+IF(ISBLANK($E98),0,$F98*(1-VLOOKUP($E98,'INFO_Matières recyclables'!F87:H88,3,0)))</f>
        <v>0</v>
      </c>
    </row>
    <row r="99" spans="2:22" x14ac:dyDescent="0.3">
      <c r="B99" s="5"/>
      <c r="C99" s="5"/>
      <c r="D99" s="25"/>
      <c r="E99" s="35"/>
      <c r="F99" s="108"/>
      <c r="G99" s="111"/>
      <c r="H99" s="33"/>
      <c r="I99" s="33"/>
      <c r="J99" s="33"/>
      <c r="K99" s="33"/>
      <c r="L99" s="33"/>
      <c r="M99" s="33"/>
      <c r="N99" s="33"/>
      <c r="O99" s="33"/>
      <c r="P99" s="33"/>
      <c r="Q99" s="112"/>
      <c r="R99" s="39"/>
      <c r="S99" s="40">
        <f>$G99+$H99+IF(ISBLANK($E99),0,$F99*VLOOKUP($E99,'INFO_Matières recyclables'!$F$4:$H$5,2,0))</f>
        <v>0</v>
      </c>
      <c r="T99" s="40">
        <f>$I99+$J99+$K99+$L99+$M99+$N99+$O99+$P99+$Q99+$F99+IF(ISBLANK($E99),0,$F99*(1-VLOOKUP($E99,'INFO_Matières recyclables'!F88:H89,2,0)))</f>
        <v>0</v>
      </c>
      <c r="U99" s="40">
        <f>$G99+$I99+$J99+$K99+$L99+$M99+IF(ISBLANK($E99),0,$F99*VLOOKUP($E99,'INFO_Matières recyclables'!$F$4:$H$5,3,0))</f>
        <v>0</v>
      </c>
      <c r="V99" s="40">
        <f>$H99+$N99+$O99+$P99+$Q99+IF(ISBLANK($E99),0,$F99*(1-VLOOKUP($E99,'INFO_Matières recyclables'!F88:H89,3,0)))</f>
        <v>0</v>
      </c>
    </row>
    <row r="100" spans="2:22" x14ac:dyDescent="0.3">
      <c r="B100" s="5"/>
      <c r="C100" s="5"/>
      <c r="D100" s="25"/>
      <c r="E100" s="35"/>
      <c r="F100" s="108"/>
      <c r="G100" s="111"/>
      <c r="H100" s="33"/>
      <c r="I100" s="33"/>
      <c r="J100" s="33"/>
      <c r="K100" s="33"/>
      <c r="L100" s="33"/>
      <c r="M100" s="33"/>
      <c r="N100" s="33"/>
      <c r="O100" s="33"/>
      <c r="P100" s="33"/>
      <c r="Q100" s="112"/>
      <c r="R100" s="39"/>
      <c r="S100" s="40">
        <f>$G100+$H100+IF(ISBLANK($E100),0,$F100*VLOOKUP($E100,'INFO_Matières recyclables'!$F$4:$H$5,2,0))</f>
        <v>0</v>
      </c>
      <c r="T100" s="40">
        <f>$I100+$J100+$K100+$L100+$M100+$N100+$O100+$P100+$Q100+$F100+IF(ISBLANK($E100),0,$F100*(1-VLOOKUP($E100,'INFO_Matières recyclables'!F89:H90,2,0)))</f>
        <v>0</v>
      </c>
      <c r="U100" s="40">
        <f>$G100+$I100+$J100+$K100+$L100+$M100+IF(ISBLANK($E100),0,$F100*VLOOKUP($E100,'INFO_Matières recyclables'!$F$4:$H$5,3,0))</f>
        <v>0</v>
      </c>
      <c r="V100" s="40">
        <f>$H100+$N100+$O100+$P100+$Q100+IF(ISBLANK($E100),0,$F100*(1-VLOOKUP($E100,'INFO_Matières recyclables'!F89:H90,3,0)))</f>
        <v>0</v>
      </c>
    </row>
    <row r="101" spans="2:22" x14ac:dyDescent="0.3">
      <c r="B101" s="5"/>
      <c r="C101" s="5"/>
      <c r="D101" s="25"/>
      <c r="E101" s="35"/>
      <c r="F101" s="108"/>
      <c r="G101" s="111"/>
      <c r="H101" s="33"/>
      <c r="I101" s="33"/>
      <c r="J101" s="33"/>
      <c r="K101" s="33"/>
      <c r="L101" s="33"/>
      <c r="M101" s="33"/>
      <c r="N101" s="33"/>
      <c r="O101" s="33"/>
      <c r="P101" s="33"/>
      <c r="Q101" s="112"/>
      <c r="R101" s="39"/>
      <c r="S101" s="40">
        <f>$G101+$H101+IF(ISBLANK($E101),0,$F101*VLOOKUP($E101,'INFO_Matières recyclables'!$F$4:$H$5,2,0))</f>
        <v>0</v>
      </c>
      <c r="T101" s="40">
        <f>$I101+$J101+$K101+$L101+$M101+$N101+$O101+$P101+$Q101+$F101+IF(ISBLANK($E101),0,$F101*(1-VLOOKUP($E101,'INFO_Matières recyclables'!F90:H91,2,0)))</f>
        <v>0</v>
      </c>
      <c r="U101" s="40">
        <f>$G101+$I101+$J101+$K101+$L101+$M101+IF(ISBLANK($E101),0,$F101*VLOOKUP($E101,'INFO_Matières recyclables'!$F$4:$H$5,3,0))</f>
        <v>0</v>
      </c>
      <c r="V101" s="40">
        <f>$H101+$N101+$O101+$P101+$Q101+IF(ISBLANK($E101),0,$F101*(1-VLOOKUP($E101,'INFO_Matières recyclables'!F90:H91,3,0)))</f>
        <v>0</v>
      </c>
    </row>
    <row r="102" spans="2:22" x14ac:dyDescent="0.3">
      <c r="B102" s="5"/>
      <c r="C102" s="5"/>
      <c r="D102" s="25"/>
      <c r="E102" s="35"/>
      <c r="F102" s="108"/>
      <c r="G102" s="111"/>
      <c r="H102" s="33"/>
      <c r="I102" s="33"/>
      <c r="J102" s="33"/>
      <c r="K102" s="33"/>
      <c r="L102" s="33"/>
      <c r="M102" s="33"/>
      <c r="N102" s="33"/>
      <c r="O102" s="33"/>
      <c r="P102" s="33"/>
      <c r="Q102" s="112"/>
      <c r="R102" s="39"/>
      <c r="S102" s="40">
        <f>$G102+$H102+IF(ISBLANK($E102),0,$F102*VLOOKUP($E102,'INFO_Matières recyclables'!$F$4:$H$5,2,0))</f>
        <v>0</v>
      </c>
      <c r="T102" s="40">
        <f>$I102+$J102+$K102+$L102+$M102+$N102+$O102+$P102+$Q102+$F102+IF(ISBLANK($E102),0,$F102*(1-VLOOKUP($E102,'INFO_Matières recyclables'!F91:H92,2,0)))</f>
        <v>0</v>
      </c>
      <c r="U102" s="40">
        <f>$G102+$I102+$J102+$K102+$L102+$M102+IF(ISBLANK($E102),0,$F102*VLOOKUP($E102,'INFO_Matières recyclables'!$F$4:$H$5,3,0))</f>
        <v>0</v>
      </c>
      <c r="V102" s="40">
        <f>$H102+$N102+$O102+$P102+$Q102+IF(ISBLANK($E102),0,$F102*(1-VLOOKUP($E102,'INFO_Matières recyclables'!F91:H92,3,0)))</f>
        <v>0</v>
      </c>
    </row>
    <row r="103" spans="2:22" x14ac:dyDescent="0.3">
      <c r="B103" s="5"/>
      <c r="C103" s="5"/>
      <c r="D103" s="25"/>
      <c r="E103" s="35"/>
      <c r="F103" s="108"/>
      <c r="G103" s="111"/>
      <c r="H103" s="33"/>
      <c r="I103" s="33"/>
      <c r="J103" s="33"/>
      <c r="K103" s="33"/>
      <c r="L103" s="33"/>
      <c r="M103" s="33"/>
      <c r="N103" s="33"/>
      <c r="O103" s="33"/>
      <c r="P103" s="33"/>
      <c r="Q103" s="112"/>
      <c r="R103" s="39"/>
      <c r="S103" s="40">
        <f>$G103+$H103+IF(ISBLANK($E103),0,$F103*VLOOKUP($E103,'INFO_Matières recyclables'!$F$4:$H$5,2,0))</f>
        <v>0</v>
      </c>
      <c r="T103" s="40">
        <f>$I103+$J103+$K103+$L103+$M103+$N103+$O103+$P103+$Q103+$F103+IF(ISBLANK($E103),0,$F103*(1-VLOOKUP($E103,'INFO_Matières recyclables'!F92:H93,2,0)))</f>
        <v>0</v>
      </c>
      <c r="U103" s="40">
        <f>$G103+$I103+$J103+$K103+$L103+$M103+IF(ISBLANK($E103),0,$F103*VLOOKUP($E103,'INFO_Matières recyclables'!$F$4:$H$5,3,0))</f>
        <v>0</v>
      </c>
      <c r="V103" s="40">
        <f>$H103+$N103+$O103+$P103+$Q103+IF(ISBLANK($E103),0,$F103*(1-VLOOKUP($E103,'INFO_Matières recyclables'!F92:H93,3,0)))</f>
        <v>0</v>
      </c>
    </row>
    <row r="104" spans="2:22" x14ac:dyDescent="0.3">
      <c r="B104" s="5"/>
      <c r="C104" s="5"/>
      <c r="D104" s="25"/>
      <c r="E104" s="35"/>
      <c r="F104" s="108"/>
      <c r="G104" s="111"/>
      <c r="H104" s="33"/>
      <c r="I104" s="33"/>
      <c r="J104" s="33"/>
      <c r="K104" s="33"/>
      <c r="L104" s="33"/>
      <c r="M104" s="33"/>
      <c r="N104" s="33"/>
      <c r="O104" s="33"/>
      <c r="P104" s="33"/>
      <c r="Q104" s="112"/>
      <c r="R104" s="39"/>
      <c r="S104" s="40">
        <f>$G104+$H104+IF(ISBLANK($E104),0,$F104*VLOOKUP($E104,'INFO_Matières recyclables'!$F$4:$H$5,2,0))</f>
        <v>0</v>
      </c>
      <c r="T104" s="40">
        <f>$I104+$J104+$K104+$L104+$M104+$N104+$O104+$P104+$Q104+$F104+IF(ISBLANK($E104),0,$F104*(1-VLOOKUP($E104,'INFO_Matières recyclables'!F93:H94,2,0)))</f>
        <v>0</v>
      </c>
      <c r="U104" s="40">
        <f>$G104+$I104+$J104+$K104+$L104+$M104+IF(ISBLANK($E104),0,$F104*VLOOKUP($E104,'INFO_Matières recyclables'!$F$4:$H$5,3,0))</f>
        <v>0</v>
      </c>
      <c r="V104" s="40">
        <f>$H104+$N104+$O104+$P104+$Q104+IF(ISBLANK($E104),0,$F104*(1-VLOOKUP($E104,'INFO_Matières recyclables'!F93:H94,3,0)))</f>
        <v>0</v>
      </c>
    </row>
    <row r="105" spans="2:22" x14ac:dyDescent="0.3">
      <c r="B105" s="5"/>
      <c r="C105" s="5"/>
      <c r="D105" s="25"/>
      <c r="E105" s="35"/>
      <c r="F105" s="108"/>
      <c r="G105" s="111"/>
      <c r="H105" s="33"/>
      <c r="I105" s="33"/>
      <c r="J105" s="33"/>
      <c r="K105" s="33"/>
      <c r="L105" s="33"/>
      <c r="M105" s="33"/>
      <c r="N105" s="33"/>
      <c r="O105" s="33"/>
      <c r="P105" s="33"/>
      <c r="Q105" s="112"/>
      <c r="R105" s="39"/>
      <c r="S105" s="40">
        <f>$G105+$H105+IF(ISBLANK($E105),0,$F105*VLOOKUP($E105,'INFO_Matières recyclables'!$F$4:$H$5,2,0))</f>
        <v>0</v>
      </c>
      <c r="T105" s="40">
        <f>$I105+$J105+$K105+$L105+$M105+$N105+$O105+$P105+$Q105+$F105+IF(ISBLANK($E105),0,$F105*(1-VLOOKUP($E105,'INFO_Matières recyclables'!F94:H95,2,0)))</f>
        <v>0</v>
      </c>
      <c r="U105" s="40">
        <f>$G105+$I105+$J105+$K105+$L105+$M105+IF(ISBLANK($E105),0,$F105*VLOOKUP($E105,'INFO_Matières recyclables'!$F$4:$H$5,3,0))</f>
        <v>0</v>
      </c>
      <c r="V105" s="40">
        <f>$H105+$N105+$O105+$P105+$Q105+IF(ISBLANK($E105),0,$F105*(1-VLOOKUP($E105,'INFO_Matières recyclables'!F94:H95,3,0)))</f>
        <v>0</v>
      </c>
    </row>
    <row r="106" spans="2:22" x14ac:dyDescent="0.3">
      <c r="B106" s="5"/>
      <c r="C106" s="5"/>
      <c r="D106" s="25"/>
      <c r="E106" s="35"/>
      <c r="F106" s="108"/>
      <c r="G106" s="111"/>
      <c r="H106" s="33"/>
      <c r="I106" s="33"/>
      <c r="J106" s="33"/>
      <c r="K106" s="33"/>
      <c r="L106" s="33"/>
      <c r="M106" s="33"/>
      <c r="N106" s="33"/>
      <c r="O106" s="33"/>
      <c r="P106" s="33"/>
      <c r="Q106" s="112"/>
      <c r="R106" s="39"/>
      <c r="S106" s="40">
        <f>$G106+$H106+IF(ISBLANK($E106),0,$F106*VLOOKUP($E106,'INFO_Matières recyclables'!$F$4:$H$5,2,0))</f>
        <v>0</v>
      </c>
      <c r="T106" s="40">
        <f>$I106+$J106+$K106+$L106+$M106+$N106+$O106+$P106+$Q106+$F106+IF(ISBLANK($E106),0,$F106*(1-VLOOKUP($E106,'INFO_Matières recyclables'!F95:H96,2,0)))</f>
        <v>0</v>
      </c>
      <c r="U106" s="40">
        <f>$G106+$I106+$J106+$K106+$L106+$M106+IF(ISBLANK($E106),0,$F106*VLOOKUP($E106,'INFO_Matières recyclables'!$F$4:$H$5,3,0))</f>
        <v>0</v>
      </c>
      <c r="V106" s="40">
        <f>$H106+$N106+$O106+$P106+$Q106+IF(ISBLANK($E106),0,$F106*(1-VLOOKUP($E106,'INFO_Matières recyclables'!F95:H96,3,0)))</f>
        <v>0</v>
      </c>
    </row>
    <row r="107" spans="2:22" x14ac:dyDescent="0.3">
      <c r="B107" s="5"/>
      <c r="C107" s="5"/>
      <c r="D107" s="25"/>
      <c r="E107" s="35"/>
      <c r="F107" s="108"/>
      <c r="G107" s="111"/>
      <c r="H107" s="33"/>
      <c r="I107" s="33"/>
      <c r="J107" s="33"/>
      <c r="K107" s="33"/>
      <c r="L107" s="33"/>
      <c r="M107" s="33"/>
      <c r="N107" s="33"/>
      <c r="O107" s="33"/>
      <c r="P107" s="33"/>
      <c r="Q107" s="112"/>
      <c r="R107" s="39"/>
      <c r="S107" s="40">
        <f>$G107+$H107+IF(ISBLANK($E107),0,$F107*VLOOKUP($E107,'INFO_Matières recyclables'!$F$4:$H$5,2,0))</f>
        <v>0</v>
      </c>
      <c r="T107" s="40">
        <f>$I107+$J107+$K107+$L107+$M107+$N107+$O107+$P107+$Q107+$F107+IF(ISBLANK($E107),0,$F107*(1-VLOOKUP($E107,'INFO_Matières recyclables'!F96:H97,2,0)))</f>
        <v>0</v>
      </c>
      <c r="U107" s="40">
        <f>$G107+$I107+$J107+$K107+$L107+$M107+IF(ISBLANK($E107),0,$F107*VLOOKUP($E107,'INFO_Matières recyclables'!$F$4:$H$5,3,0))</f>
        <v>0</v>
      </c>
      <c r="V107" s="40">
        <f>$H107+$N107+$O107+$P107+$Q107+IF(ISBLANK($E107),0,$F107*(1-VLOOKUP($E107,'INFO_Matières recyclables'!F96:H97,3,0)))</f>
        <v>0</v>
      </c>
    </row>
    <row r="108" spans="2:22" x14ac:dyDescent="0.3">
      <c r="B108" s="5"/>
      <c r="C108" s="5"/>
      <c r="D108" s="25"/>
      <c r="E108" s="35"/>
      <c r="F108" s="108"/>
      <c r="G108" s="111"/>
      <c r="H108" s="33"/>
      <c r="I108" s="33"/>
      <c r="J108" s="33"/>
      <c r="K108" s="33"/>
      <c r="L108" s="33"/>
      <c r="M108" s="33"/>
      <c r="N108" s="33"/>
      <c r="O108" s="33"/>
      <c r="P108" s="33"/>
      <c r="Q108" s="112"/>
      <c r="R108" s="39"/>
      <c r="S108" s="40">
        <f>$G108+$H108+IF(ISBLANK($E108),0,$F108*VLOOKUP($E108,'INFO_Matières recyclables'!$F$4:$H$5,2,0))</f>
        <v>0</v>
      </c>
      <c r="T108" s="40">
        <f>$I108+$J108+$K108+$L108+$M108+$N108+$O108+$P108+$Q108+$F108+IF(ISBLANK($E108),0,$F108*(1-VLOOKUP($E108,'INFO_Matières recyclables'!F97:H98,2,0)))</f>
        <v>0</v>
      </c>
      <c r="U108" s="40">
        <f>$G108+$I108+$J108+$K108+$L108+$M108+IF(ISBLANK($E108),0,$F108*VLOOKUP($E108,'INFO_Matières recyclables'!$F$4:$H$5,3,0))</f>
        <v>0</v>
      </c>
      <c r="V108" s="40">
        <f>$H108+$N108+$O108+$P108+$Q108+IF(ISBLANK($E108),0,$F108*(1-VLOOKUP($E108,'INFO_Matières recyclables'!F97:H98,3,0)))</f>
        <v>0</v>
      </c>
    </row>
    <row r="109" spans="2:22" x14ac:dyDescent="0.3">
      <c r="B109" s="5"/>
      <c r="C109" s="5"/>
      <c r="D109" s="25"/>
      <c r="E109" s="35"/>
      <c r="F109" s="108"/>
      <c r="G109" s="111"/>
      <c r="H109" s="33"/>
      <c r="I109" s="33"/>
      <c r="J109" s="33"/>
      <c r="K109" s="33"/>
      <c r="L109" s="33"/>
      <c r="M109" s="33"/>
      <c r="N109" s="33"/>
      <c r="O109" s="33"/>
      <c r="P109" s="33"/>
      <c r="Q109" s="112"/>
      <c r="R109" s="39"/>
      <c r="S109" s="40">
        <f>$G109+$H109+IF(ISBLANK($E109),0,$F109*VLOOKUP($E109,'INFO_Matières recyclables'!$F$4:$H$5,2,0))</f>
        <v>0</v>
      </c>
      <c r="T109" s="40">
        <f>$I109+$J109+$K109+$L109+$M109+$N109+$O109+$P109+$Q109+$F109+IF(ISBLANK($E109),0,$F109*(1-VLOOKUP($E109,'INFO_Matières recyclables'!F98:H99,2,0)))</f>
        <v>0</v>
      </c>
      <c r="U109" s="40">
        <f>$G109+$I109+$J109+$K109+$L109+$M109+IF(ISBLANK($E109),0,$F109*VLOOKUP($E109,'INFO_Matières recyclables'!$F$4:$H$5,3,0))</f>
        <v>0</v>
      </c>
      <c r="V109" s="40">
        <f>$H109+$N109+$O109+$P109+$Q109+IF(ISBLANK($E109),0,$F109*(1-VLOOKUP($E109,'INFO_Matières recyclables'!F98:H99,3,0)))</f>
        <v>0</v>
      </c>
    </row>
    <row r="110" spans="2:22" x14ac:dyDescent="0.3">
      <c r="B110" s="5"/>
      <c r="C110" s="5"/>
      <c r="D110" s="25"/>
      <c r="E110" s="35"/>
      <c r="F110" s="108"/>
      <c r="G110" s="111"/>
      <c r="H110" s="33"/>
      <c r="I110" s="33"/>
      <c r="J110" s="33"/>
      <c r="K110" s="33"/>
      <c r="L110" s="33"/>
      <c r="M110" s="33"/>
      <c r="N110" s="33"/>
      <c r="O110" s="33"/>
      <c r="P110" s="33"/>
      <c r="Q110" s="112"/>
      <c r="R110" s="39"/>
      <c r="S110" s="40">
        <f>$G110+$H110+IF(ISBLANK($E110),0,$F110*VLOOKUP($E110,'INFO_Matières recyclables'!$F$4:$H$5,2,0))</f>
        <v>0</v>
      </c>
      <c r="T110" s="40">
        <f>$I110+$J110+$K110+$L110+$M110+$N110+$O110+$P110+$Q110+$F110+IF(ISBLANK($E110),0,$F110*(1-VLOOKUP($E110,'INFO_Matières recyclables'!F99:H100,2,0)))</f>
        <v>0</v>
      </c>
      <c r="U110" s="40">
        <f>$G110+$I110+$J110+$K110+$L110+$M110+IF(ISBLANK($E110),0,$F110*VLOOKUP($E110,'INFO_Matières recyclables'!$F$4:$H$5,3,0))</f>
        <v>0</v>
      </c>
      <c r="V110" s="40">
        <f>$H110+$N110+$O110+$P110+$Q110+IF(ISBLANK($E110),0,$F110*(1-VLOOKUP($E110,'INFO_Matières recyclables'!F99:H100,3,0)))</f>
        <v>0</v>
      </c>
    </row>
    <row r="111" spans="2:22" x14ac:dyDescent="0.3">
      <c r="B111" s="5"/>
      <c r="C111" s="5"/>
      <c r="D111" s="25"/>
      <c r="E111" s="35"/>
      <c r="F111" s="108"/>
      <c r="G111" s="111"/>
      <c r="H111" s="33"/>
      <c r="I111" s="33"/>
      <c r="J111" s="33"/>
      <c r="K111" s="33"/>
      <c r="L111" s="33"/>
      <c r="M111" s="33"/>
      <c r="N111" s="33"/>
      <c r="O111" s="33"/>
      <c r="P111" s="33"/>
      <c r="Q111" s="112"/>
      <c r="R111" s="39"/>
      <c r="S111" s="40">
        <f>$G111+$H111+IF(ISBLANK($E111),0,$F111*VLOOKUP($E111,'INFO_Matières recyclables'!$F$4:$H$5,2,0))</f>
        <v>0</v>
      </c>
      <c r="T111" s="40">
        <f>$I111+$J111+$K111+$L111+$M111+$N111+$O111+$P111+$Q111+$F111+IF(ISBLANK($E111),0,$F111*(1-VLOOKUP($E111,'INFO_Matières recyclables'!F100:H101,2,0)))</f>
        <v>0</v>
      </c>
      <c r="U111" s="40">
        <f>$G111+$I111+$J111+$K111+$L111+$M111+IF(ISBLANK($E111),0,$F111*VLOOKUP($E111,'INFO_Matières recyclables'!$F$4:$H$5,3,0))</f>
        <v>0</v>
      </c>
      <c r="V111" s="40">
        <f>$H111+$N111+$O111+$P111+$Q111+IF(ISBLANK($E111),0,$F111*(1-VLOOKUP($E111,'INFO_Matières recyclables'!F100:H101,3,0)))</f>
        <v>0</v>
      </c>
    </row>
    <row r="112" spans="2:22" x14ac:dyDescent="0.3">
      <c r="B112" s="5"/>
      <c r="C112" s="5"/>
      <c r="D112" s="25"/>
      <c r="E112" s="35"/>
      <c r="F112" s="108"/>
      <c r="G112" s="111"/>
      <c r="H112" s="33"/>
      <c r="I112" s="33"/>
      <c r="J112" s="33"/>
      <c r="K112" s="33"/>
      <c r="L112" s="33"/>
      <c r="M112" s="33"/>
      <c r="N112" s="33"/>
      <c r="O112" s="33"/>
      <c r="P112" s="33"/>
      <c r="Q112" s="112"/>
      <c r="R112" s="39"/>
      <c r="S112" s="40">
        <f>$G112+$H112+IF(ISBLANK($E112),0,$F112*VLOOKUP($E112,'INFO_Matières recyclables'!$F$4:$H$5,2,0))</f>
        <v>0</v>
      </c>
      <c r="T112" s="40">
        <f>$I112+$J112+$K112+$L112+$M112+$N112+$O112+$P112+$Q112+$F112+IF(ISBLANK($E112),0,$F112*(1-VLOOKUP($E112,'INFO_Matières recyclables'!F101:H102,2,0)))</f>
        <v>0</v>
      </c>
      <c r="U112" s="40">
        <f>$G112+$I112+$J112+$K112+$L112+$M112+IF(ISBLANK($E112),0,$F112*VLOOKUP($E112,'INFO_Matières recyclables'!$F$4:$H$5,3,0))</f>
        <v>0</v>
      </c>
      <c r="V112" s="40">
        <f>$H112+$N112+$O112+$P112+$Q112+IF(ISBLANK($E112),0,$F112*(1-VLOOKUP($E112,'INFO_Matières recyclables'!F101:H102,3,0)))</f>
        <v>0</v>
      </c>
    </row>
    <row r="113" spans="2:22" x14ac:dyDescent="0.3">
      <c r="B113" s="5"/>
      <c r="C113" s="5"/>
      <c r="D113" s="25"/>
      <c r="E113" s="35"/>
      <c r="F113" s="108"/>
      <c r="G113" s="111"/>
      <c r="H113" s="33"/>
      <c r="I113" s="33"/>
      <c r="J113" s="33"/>
      <c r="K113" s="33"/>
      <c r="L113" s="33"/>
      <c r="M113" s="33"/>
      <c r="N113" s="33"/>
      <c r="O113" s="33"/>
      <c r="P113" s="33"/>
      <c r="Q113" s="112"/>
      <c r="R113" s="39"/>
      <c r="S113" s="40">
        <f>$G113+$H113+IF(ISBLANK($E113),0,$F113*VLOOKUP($E113,'INFO_Matières recyclables'!$F$4:$H$5,2,0))</f>
        <v>0</v>
      </c>
      <c r="T113" s="40">
        <f>$I113+$J113+$K113+$L113+$M113+$N113+$O113+$P113+$Q113+$F113+IF(ISBLANK($E113),0,$F113*(1-VLOOKUP($E113,'INFO_Matières recyclables'!F102:H103,2,0)))</f>
        <v>0</v>
      </c>
      <c r="U113" s="40">
        <f>$G113+$I113+$J113+$K113+$L113+$M113+IF(ISBLANK($E113),0,$F113*VLOOKUP($E113,'INFO_Matières recyclables'!$F$4:$H$5,3,0))</f>
        <v>0</v>
      </c>
      <c r="V113" s="40">
        <f>$H113+$N113+$O113+$P113+$Q113+IF(ISBLANK($E113),0,$F113*(1-VLOOKUP($E113,'INFO_Matières recyclables'!F102:H103,3,0)))</f>
        <v>0</v>
      </c>
    </row>
    <row r="114" spans="2:22" x14ac:dyDescent="0.3">
      <c r="B114" s="5"/>
      <c r="C114" s="5"/>
      <c r="D114" s="25"/>
      <c r="E114" s="35"/>
      <c r="F114" s="108"/>
      <c r="G114" s="111"/>
      <c r="H114" s="33"/>
      <c r="I114" s="33"/>
      <c r="J114" s="33"/>
      <c r="K114" s="33"/>
      <c r="L114" s="33"/>
      <c r="M114" s="33"/>
      <c r="N114" s="33"/>
      <c r="O114" s="33"/>
      <c r="P114" s="33"/>
      <c r="Q114" s="112"/>
      <c r="R114" s="39"/>
      <c r="S114" s="40">
        <f>$G114+$H114+IF(ISBLANK($E114),0,$F114*VLOOKUP($E114,'INFO_Matières recyclables'!$F$4:$H$5,2,0))</f>
        <v>0</v>
      </c>
      <c r="T114" s="40">
        <f>$I114+$J114+$K114+$L114+$M114+$N114+$O114+$P114+$Q114+$F114+IF(ISBLANK($E114),0,$F114*(1-VLOOKUP($E114,'INFO_Matières recyclables'!F103:H104,2,0)))</f>
        <v>0</v>
      </c>
      <c r="U114" s="40">
        <f>$G114+$I114+$J114+$K114+$L114+$M114+IF(ISBLANK($E114),0,$F114*VLOOKUP($E114,'INFO_Matières recyclables'!$F$4:$H$5,3,0))</f>
        <v>0</v>
      </c>
      <c r="V114" s="40">
        <f>$H114+$N114+$O114+$P114+$Q114+IF(ISBLANK($E114),0,$F114*(1-VLOOKUP($E114,'INFO_Matières recyclables'!F103:H104,3,0)))</f>
        <v>0</v>
      </c>
    </row>
    <row r="115" spans="2:22" x14ac:dyDescent="0.3">
      <c r="B115" s="5"/>
      <c r="C115" s="5"/>
      <c r="D115" s="25"/>
      <c r="E115" s="35"/>
      <c r="F115" s="108"/>
      <c r="G115" s="111"/>
      <c r="H115" s="33"/>
      <c r="I115" s="33"/>
      <c r="J115" s="33"/>
      <c r="K115" s="33"/>
      <c r="L115" s="33"/>
      <c r="M115" s="33"/>
      <c r="N115" s="33"/>
      <c r="O115" s="33"/>
      <c r="P115" s="33"/>
      <c r="Q115" s="112"/>
      <c r="R115" s="39"/>
      <c r="S115" s="40">
        <f>$G115+$H115+IF(ISBLANK($E115),0,$F115*VLOOKUP($E115,'INFO_Matières recyclables'!$F$4:$H$5,2,0))</f>
        <v>0</v>
      </c>
      <c r="T115" s="40">
        <f>$I115+$J115+$K115+$L115+$M115+$N115+$O115+$P115+$Q115+$F115+IF(ISBLANK($E115),0,$F115*(1-VLOOKUP($E115,'INFO_Matières recyclables'!F104:H105,2,0)))</f>
        <v>0</v>
      </c>
      <c r="U115" s="40">
        <f>$G115+$I115+$J115+$K115+$L115+$M115+IF(ISBLANK($E115),0,$F115*VLOOKUP($E115,'INFO_Matières recyclables'!$F$4:$H$5,3,0))</f>
        <v>0</v>
      </c>
      <c r="V115" s="40">
        <f>$H115+$N115+$O115+$P115+$Q115+IF(ISBLANK($E115),0,$F115*(1-VLOOKUP($E115,'INFO_Matières recyclables'!F104:H105,3,0)))</f>
        <v>0</v>
      </c>
    </row>
    <row r="116" spans="2:22" x14ac:dyDescent="0.3">
      <c r="B116" s="5"/>
      <c r="C116" s="5"/>
      <c r="D116" s="25"/>
      <c r="E116" s="35"/>
      <c r="F116" s="108"/>
      <c r="G116" s="111"/>
      <c r="H116" s="33"/>
      <c r="I116" s="33"/>
      <c r="J116" s="33"/>
      <c r="K116" s="33"/>
      <c r="L116" s="33"/>
      <c r="M116" s="33"/>
      <c r="N116" s="33"/>
      <c r="O116" s="33"/>
      <c r="P116" s="33"/>
      <c r="Q116" s="112"/>
      <c r="R116" s="39"/>
      <c r="S116" s="40">
        <f>$G116+$H116+IF(ISBLANK($E116),0,$F116*VLOOKUP($E116,'INFO_Matières recyclables'!$F$4:$H$5,2,0))</f>
        <v>0</v>
      </c>
      <c r="T116" s="40">
        <f>$I116+$J116+$K116+$L116+$M116+$N116+$O116+$P116+$Q116+$F116+IF(ISBLANK($E116),0,$F116*(1-VLOOKUP($E116,'INFO_Matières recyclables'!F105:H106,2,0)))</f>
        <v>0</v>
      </c>
      <c r="U116" s="40">
        <f>$G116+$I116+$J116+$K116+$L116+$M116+IF(ISBLANK($E116),0,$F116*VLOOKUP($E116,'INFO_Matières recyclables'!$F$4:$H$5,3,0))</f>
        <v>0</v>
      </c>
      <c r="V116" s="40">
        <f>$H116+$N116+$O116+$P116+$Q116+IF(ISBLANK($E116),0,$F116*(1-VLOOKUP($E116,'INFO_Matières recyclables'!F105:H106,3,0)))</f>
        <v>0</v>
      </c>
    </row>
    <row r="117" spans="2:22" x14ac:dyDescent="0.3">
      <c r="B117" s="5"/>
      <c r="C117" s="5"/>
      <c r="D117" s="25"/>
      <c r="E117" s="35"/>
      <c r="F117" s="108"/>
      <c r="G117" s="111"/>
      <c r="H117" s="33"/>
      <c r="I117" s="33"/>
      <c r="J117" s="33"/>
      <c r="K117" s="33"/>
      <c r="L117" s="33"/>
      <c r="M117" s="33"/>
      <c r="N117" s="33"/>
      <c r="O117" s="33"/>
      <c r="P117" s="33"/>
      <c r="Q117" s="112"/>
      <c r="R117" s="39"/>
      <c r="S117" s="40">
        <f>$G117+$H117+IF(ISBLANK($E117),0,$F117*VLOOKUP($E117,'INFO_Matières recyclables'!$F$4:$H$5,2,0))</f>
        <v>0</v>
      </c>
      <c r="T117" s="40">
        <f>$I117+$J117+$K117+$L117+$M117+$N117+$O117+$P117+$Q117+$F117+IF(ISBLANK($E117),0,$F117*(1-VLOOKUP($E117,'INFO_Matières recyclables'!F106:H107,2,0)))</f>
        <v>0</v>
      </c>
      <c r="U117" s="40">
        <f>$G117+$I117+$J117+$K117+$L117+$M117+IF(ISBLANK($E117),0,$F117*VLOOKUP($E117,'INFO_Matières recyclables'!$F$4:$H$5,3,0))</f>
        <v>0</v>
      </c>
      <c r="V117" s="40">
        <f>$H117+$N117+$O117+$P117+$Q117+IF(ISBLANK($E117),0,$F117*(1-VLOOKUP($E117,'INFO_Matières recyclables'!F106:H107,3,0)))</f>
        <v>0</v>
      </c>
    </row>
    <row r="118" spans="2:22" x14ac:dyDescent="0.3">
      <c r="B118" s="5"/>
      <c r="C118" s="5"/>
      <c r="D118" s="25"/>
      <c r="E118" s="35"/>
      <c r="F118" s="108"/>
      <c r="G118" s="111"/>
      <c r="H118" s="33"/>
      <c r="I118" s="33"/>
      <c r="J118" s="33"/>
      <c r="K118" s="33"/>
      <c r="L118" s="33"/>
      <c r="M118" s="33"/>
      <c r="N118" s="33"/>
      <c r="O118" s="33"/>
      <c r="P118" s="33"/>
      <c r="Q118" s="112"/>
      <c r="R118" s="39"/>
      <c r="S118" s="40">
        <f>$G118+$H118+IF(ISBLANK($E118),0,$F118*VLOOKUP($E118,'INFO_Matières recyclables'!$F$4:$H$5,2,0))</f>
        <v>0</v>
      </c>
      <c r="T118" s="40">
        <f>$I118+$J118+$K118+$L118+$M118+$N118+$O118+$P118+$Q118+$F118+IF(ISBLANK($E118),0,$F118*(1-VLOOKUP($E118,'INFO_Matières recyclables'!F107:H108,2,0)))</f>
        <v>0</v>
      </c>
      <c r="U118" s="40">
        <f>$G118+$I118+$J118+$K118+$L118+$M118+IF(ISBLANK($E118),0,$F118*VLOOKUP($E118,'INFO_Matières recyclables'!$F$4:$H$5,3,0))</f>
        <v>0</v>
      </c>
      <c r="V118" s="40">
        <f>$H118+$N118+$O118+$P118+$Q118+IF(ISBLANK($E118),0,$F118*(1-VLOOKUP($E118,'INFO_Matières recyclables'!F107:H108,3,0)))</f>
        <v>0</v>
      </c>
    </row>
    <row r="119" spans="2:22" x14ac:dyDescent="0.3">
      <c r="B119" s="5"/>
      <c r="C119" s="5"/>
      <c r="D119" s="25"/>
      <c r="E119" s="35"/>
      <c r="F119" s="108"/>
      <c r="G119" s="111"/>
      <c r="H119" s="33"/>
      <c r="I119" s="33"/>
      <c r="J119" s="33"/>
      <c r="K119" s="33"/>
      <c r="L119" s="33"/>
      <c r="M119" s="33"/>
      <c r="N119" s="33"/>
      <c r="O119" s="33"/>
      <c r="P119" s="33"/>
      <c r="Q119" s="112"/>
      <c r="R119" s="39"/>
      <c r="S119" s="40">
        <f>$G119+$H119+IF(ISBLANK($E119),0,$F119*VLOOKUP($E119,'INFO_Matières recyclables'!$F$4:$H$5,2,0))</f>
        <v>0</v>
      </c>
      <c r="T119" s="40">
        <f>$I119+$J119+$K119+$L119+$M119+$N119+$O119+$P119+$Q119+$F119+IF(ISBLANK($E119),0,$F119*(1-VLOOKUP($E119,'INFO_Matières recyclables'!F108:H109,2,0)))</f>
        <v>0</v>
      </c>
      <c r="U119" s="40">
        <f>$G119+$I119+$J119+$K119+$L119+$M119+IF(ISBLANK($E119),0,$F119*VLOOKUP($E119,'INFO_Matières recyclables'!$F$4:$H$5,3,0))</f>
        <v>0</v>
      </c>
      <c r="V119" s="40">
        <f>$H119+$N119+$O119+$P119+$Q119+IF(ISBLANK($E119),0,$F119*(1-VLOOKUP($E119,'INFO_Matières recyclables'!F108:H109,3,0)))</f>
        <v>0</v>
      </c>
    </row>
    <row r="120" spans="2:22" x14ac:dyDescent="0.3">
      <c r="B120" s="5"/>
      <c r="C120" s="5"/>
      <c r="D120" s="25"/>
      <c r="E120" s="35"/>
      <c r="F120" s="108"/>
      <c r="G120" s="111"/>
      <c r="H120" s="33"/>
      <c r="I120" s="33"/>
      <c r="J120" s="33"/>
      <c r="K120" s="33"/>
      <c r="L120" s="33"/>
      <c r="M120" s="33"/>
      <c r="N120" s="33"/>
      <c r="O120" s="33"/>
      <c r="P120" s="33"/>
      <c r="Q120" s="112"/>
      <c r="R120" s="39"/>
      <c r="S120" s="40">
        <f>$G120+$H120+IF(ISBLANK($E120),0,$F120*VLOOKUP($E120,'INFO_Matières recyclables'!$F$4:$H$5,2,0))</f>
        <v>0</v>
      </c>
      <c r="T120" s="40">
        <f>$I120+$J120+$K120+$L120+$M120+$N120+$O120+$P120+$Q120+$F120+IF(ISBLANK($E120),0,$F120*(1-VLOOKUP($E120,'INFO_Matières recyclables'!F109:H110,2,0)))</f>
        <v>0</v>
      </c>
      <c r="U120" s="40">
        <f>$G120+$I120+$J120+$K120+$L120+$M120+IF(ISBLANK($E120),0,$F120*VLOOKUP($E120,'INFO_Matières recyclables'!$F$4:$H$5,3,0))</f>
        <v>0</v>
      </c>
      <c r="V120" s="40">
        <f>$H120+$N120+$O120+$P120+$Q120+IF(ISBLANK($E120),0,$F120*(1-VLOOKUP($E120,'INFO_Matières recyclables'!F109:H110,3,0)))</f>
        <v>0</v>
      </c>
    </row>
    <row r="121" spans="2:22" x14ac:dyDescent="0.3">
      <c r="B121" s="5"/>
      <c r="C121" s="5"/>
      <c r="D121" s="25"/>
      <c r="E121" s="35"/>
      <c r="F121" s="108"/>
      <c r="G121" s="111"/>
      <c r="H121" s="33"/>
      <c r="I121" s="33"/>
      <c r="J121" s="33"/>
      <c r="K121" s="33"/>
      <c r="L121" s="33"/>
      <c r="M121" s="33"/>
      <c r="N121" s="33"/>
      <c r="O121" s="33"/>
      <c r="P121" s="33"/>
      <c r="Q121" s="112"/>
      <c r="R121" s="39"/>
      <c r="S121" s="40">
        <f>$G121+$H121+IF(ISBLANK($E121),0,$F121*VLOOKUP($E121,'INFO_Matières recyclables'!$F$4:$H$5,2,0))</f>
        <v>0</v>
      </c>
      <c r="T121" s="40">
        <f>$I121+$J121+$K121+$L121+$M121+$N121+$O121+$P121+$Q121+$F121+IF(ISBLANK($E121),0,$F121*(1-VLOOKUP($E121,'INFO_Matières recyclables'!F110:H111,2,0)))</f>
        <v>0</v>
      </c>
      <c r="U121" s="40">
        <f>$G121+$I121+$J121+$K121+$L121+$M121+IF(ISBLANK($E121),0,$F121*VLOOKUP($E121,'INFO_Matières recyclables'!$F$4:$H$5,3,0))</f>
        <v>0</v>
      </c>
      <c r="V121" s="40">
        <f>$H121+$N121+$O121+$P121+$Q121+IF(ISBLANK($E121),0,$F121*(1-VLOOKUP($E121,'INFO_Matières recyclables'!F110:H111,3,0)))</f>
        <v>0</v>
      </c>
    </row>
    <row r="122" spans="2:22" x14ac:dyDescent="0.3">
      <c r="B122" s="5"/>
      <c r="C122" s="5"/>
      <c r="D122" s="25"/>
      <c r="E122" s="35"/>
      <c r="F122" s="108"/>
      <c r="G122" s="111"/>
      <c r="H122" s="33"/>
      <c r="I122" s="33"/>
      <c r="J122" s="33"/>
      <c r="K122" s="33"/>
      <c r="L122" s="33"/>
      <c r="M122" s="33"/>
      <c r="N122" s="33"/>
      <c r="O122" s="33"/>
      <c r="P122" s="33"/>
      <c r="Q122" s="112"/>
      <c r="R122" s="39"/>
      <c r="S122" s="40">
        <f>$G122+$H122+IF(ISBLANK($E122),0,$F122*VLOOKUP($E122,'INFO_Matières recyclables'!$F$4:$H$5,2,0))</f>
        <v>0</v>
      </c>
      <c r="T122" s="40">
        <f>$I122+$J122+$K122+$L122+$M122+$N122+$O122+$P122+$Q122+$F122+IF(ISBLANK($E122),0,$F122*(1-VLOOKUP($E122,'INFO_Matières recyclables'!F111:H112,2,0)))</f>
        <v>0</v>
      </c>
      <c r="U122" s="40">
        <f>$G122+$I122+$J122+$K122+$L122+$M122+IF(ISBLANK($E122),0,$F122*VLOOKUP($E122,'INFO_Matières recyclables'!$F$4:$H$5,3,0))</f>
        <v>0</v>
      </c>
      <c r="V122" s="40">
        <f>$H122+$N122+$O122+$P122+$Q122+IF(ISBLANK($E122),0,$F122*(1-VLOOKUP($E122,'INFO_Matières recyclables'!F111:H112,3,0)))</f>
        <v>0</v>
      </c>
    </row>
    <row r="123" spans="2:22" x14ac:dyDescent="0.3">
      <c r="B123" s="5"/>
      <c r="C123" s="5"/>
      <c r="D123" s="25"/>
      <c r="E123" s="35"/>
      <c r="F123" s="108"/>
      <c r="G123" s="111"/>
      <c r="H123" s="33"/>
      <c r="I123" s="33"/>
      <c r="J123" s="33"/>
      <c r="K123" s="33"/>
      <c r="L123" s="33"/>
      <c r="M123" s="33"/>
      <c r="N123" s="33"/>
      <c r="O123" s="33"/>
      <c r="P123" s="33"/>
      <c r="Q123" s="112"/>
      <c r="R123" s="39"/>
      <c r="S123" s="40">
        <f>$G123+$H123+IF(ISBLANK($E123),0,$F123*VLOOKUP($E123,'INFO_Matières recyclables'!$F$4:$H$5,2,0))</f>
        <v>0</v>
      </c>
      <c r="T123" s="40">
        <f>$I123+$J123+$K123+$L123+$M123+$N123+$O123+$P123+$Q123+$F123+IF(ISBLANK($E123),0,$F123*(1-VLOOKUP($E123,'INFO_Matières recyclables'!F112:H113,2,0)))</f>
        <v>0</v>
      </c>
      <c r="U123" s="40">
        <f>$G123+$I123+$J123+$K123+$L123+$M123+IF(ISBLANK($E123),0,$F123*VLOOKUP($E123,'INFO_Matières recyclables'!$F$4:$H$5,3,0))</f>
        <v>0</v>
      </c>
      <c r="V123" s="40">
        <f>$H123+$N123+$O123+$P123+$Q123+IF(ISBLANK($E123),0,$F123*(1-VLOOKUP($E123,'INFO_Matières recyclables'!F112:H113,3,0)))</f>
        <v>0</v>
      </c>
    </row>
    <row r="124" spans="2:22" x14ac:dyDescent="0.3">
      <c r="B124" s="5"/>
      <c r="C124" s="5"/>
      <c r="D124" s="25"/>
      <c r="E124" s="35"/>
      <c r="F124" s="108"/>
      <c r="G124" s="111"/>
      <c r="H124" s="33"/>
      <c r="I124" s="33"/>
      <c r="J124" s="33"/>
      <c r="K124" s="33"/>
      <c r="L124" s="33"/>
      <c r="M124" s="33"/>
      <c r="N124" s="33"/>
      <c r="O124" s="33"/>
      <c r="P124" s="33"/>
      <c r="Q124" s="112"/>
      <c r="R124" s="39"/>
      <c r="S124" s="40">
        <f>$G124+$H124+IF(ISBLANK($E124),0,$F124*VLOOKUP($E124,'INFO_Matières recyclables'!$F$4:$H$5,2,0))</f>
        <v>0</v>
      </c>
      <c r="T124" s="40">
        <f>$I124+$J124+$K124+$L124+$M124+$N124+$O124+$P124+$Q124+$F124+IF(ISBLANK($E124),0,$F124*(1-VLOOKUP($E124,'INFO_Matières recyclables'!F113:H114,2,0)))</f>
        <v>0</v>
      </c>
      <c r="U124" s="40">
        <f>$G124+$I124+$J124+$K124+$L124+$M124+IF(ISBLANK($E124),0,$F124*VLOOKUP($E124,'INFO_Matières recyclables'!$F$4:$H$5,3,0))</f>
        <v>0</v>
      </c>
      <c r="V124" s="40">
        <f>$H124+$N124+$O124+$P124+$Q124+IF(ISBLANK($E124),0,$F124*(1-VLOOKUP($E124,'INFO_Matières recyclables'!F113:H114,3,0)))</f>
        <v>0</v>
      </c>
    </row>
    <row r="125" spans="2:22" x14ac:dyDescent="0.3">
      <c r="B125" s="5"/>
      <c r="C125" s="5"/>
      <c r="D125" s="25"/>
      <c r="E125" s="35"/>
      <c r="F125" s="108"/>
      <c r="G125" s="111"/>
      <c r="H125" s="33"/>
      <c r="I125" s="33"/>
      <c r="J125" s="33"/>
      <c r="K125" s="33"/>
      <c r="L125" s="33"/>
      <c r="M125" s="33"/>
      <c r="N125" s="33"/>
      <c r="O125" s="33"/>
      <c r="P125" s="33"/>
      <c r="Q125" s="112"/>
      <c r="R125" s="39"/>
      <c r="S125" s="40">
        <f>$G125+$H125+IF(ISBLANK($E125),0,$F125*VLOOKUP($E125,'INFO_Matières recyclables'!$F$4:$H$5,2,0))</f>
        <v>0</v>
      </c>
      <c r="T125" s="40">
        <f>$I125+$J125+$K125+$L125+$M125+$N125+$O125+$P125+$Q125+$F125+IF(ISBLANK($E125),0,$F125*(1-VLOOKUP($E125,'INFO_Matières recyclables'!F114:H115,2,0)))</f>
        <v>0</v>
      </c>
      <c r="U125" s="40">
        <f>$G125+$I125+$J125+$K125+$L125+$M125+IF(ISBLANK($E125),0,$F125*VLOOKUP($E125,'INFO_Matières recyclables'!$F$4:$H$5,3,0))</f>
        <v>0</v>
      </c>
      <c r="V125" s="40">
        <f>$H125+$N125+$O125+$P125+$Q125+IF(ISBLANK($E125),0,$F125*(1-VLOOKUP($E125,'INFO_Matières recyclables'!F114:H115,3,0)))</f>
        <v>0</v>
      </c>
    </row>
    <row r="126" spans="2:22" x14ac:dyDescent="0.3">
      <c r="B126" s="5"/>
      <c r="C126" s="5"/>
      <c r="D126" s="25"/>
      <c r="E126" s="35"/>
      <c r="F126" s="108"/>
      <c r="G126" s="111"/>
      <c r="H126" s="33"/>
      <c r="I126" s="33"/>
      <c r="J126" s="33"/>
      <c r="K126" s="33"/>
      <c r="L126" s="33"/>
      <c r="M126" s="33"/>
      <c r="N126" s="33"/>
      <c r="O126" s="33"/>
      <c r="P126" s="33"/>
      <c r="Q126" s="112"/>
      <c r="R126" s="39"/>
      <c r="S126" s="40">
        <f>$G126+$H126+IF(ISBLANK($E126),0,$F126*VLOOKUP($E126,'INFO_Matières recyclables'!$F$4:$H$5,2,0))</f>
        <v>0</v>
      </c>
      <c r="T126" s="40">
        <f>$I126+$J126+$K126+$L126+$M126+$N126+$O126+$P126+$Q126+$F126+IF(ISBLANK($E126),0,$F126*(1-VLOOKUP($E126,'INFO_Matières recyclables'!F115:H116,2,0)))</f>
        <v>0</v>
      </c>
      <c r="U126" s="40">
        <f>$G126+$I126+$J126+$K126+$L126+$M126+IF(ISBLANK($E126),0,$F126*VLOOKUP($E126,'INFO_Matières recyclables'!$F$4:$H$5,3,0))</f>
        <v>0</v>
      </c>
      <c r="V126" s="40">
        <f>$H126+$N126+$O126+$P126+$Q126+IF(ISBLANK($E126),0,$F126*(1-VLOOKUP($E126,'INFO_Matières recyclables'!F115:H116,3,0)))</f>
        <v>0</v>
      </c>
    </row>
    <row r="127" spans="2:22" x14ac:dyDescent="0.3">
      <c r="B127" s="5"/>
      <c r="C127" s="5"/>
      <c r="D127" s="25"/>
      <c r="E127" s="35"/>
      <c r="F127" s="108"/>
      <c r="G127" s="111"/>
      <c r="H127" s="33"/>
      <c r="I127" s="33"/>
      <c r="J127" s="33"/>
      <c r="K127" s="33"/>
      <c r="L127" s="33"/>
      <c r="M127" s="33"/>
      <c r="N127" s="33"/>
      <c r="O127" s="33"/>
      <c r="P127" s="33"/>
      <c r="Q127" s="112"/>
      <c r="R127" s="39"/>
      <c r="S127" s="40">
        <f>$G127+$H127+IF(ISBLANK($E127),0,$F127*VLOOKUP($E127,'INFO_Matières recyclables'!$F$4:$H$5,2,0))</f>
        <v>0</v>
      </c>
      <c r="T127" s="40">
        <f>$I127+$J127+$K127+$L127+$M127+$N127+$O127+$P127+$Q127+$F127+IF(ISBLANK($E127),0,$F127*(1-VLOOKUP($E127,'INFO_Matières recyclables'!F116:H117,2,0)))</f>
        <v>0</v>
      </c>
      <c r="U127" s="40">
        <f>$G127+$I127+$J127+$K127+$L127+$M127+IF(ISBLANK($E127),0,$F127*VLOOKUP($E127,'INFO_Matières recyclables'!$F$4:$H$5,3,0))</f>
        <v>0</v>
      </c>
      <c r="V127" s="40">
        <f>$H127+$N127+$O127+$P127+$Q127+IF(ISBLANK($E127),0,$F127*(1-VLOOKUP($E127,'INFO_Matières recyclables'!F116:H117,3,0)))</f>
        <v>0</v>
      </c>
    </row>
    <row r="128" spans="2:22" x14ac:dyDescent="0.3">
      <c r="B128" s="5"/>
      <c r="C128" s="5"/>
      <c r="D128" s="25"/>
      <c r="E128" s="35"/>
      <c r="F128" s="108"/>
      <c r="G128" s="111"/>
      <c r="H128" s="33"/>
      <c r="I128" s="33"/>
      <c r="J128" s="33"/>
      <c r="K128" s="33"/>
      <c r="L128" s="33"/>
      <c r="M128" s="33"/>
      <c r="N128" s="33"/>
      <c r="O128" s="33"/>
      <c r="P128" s="33"/>
      <c r="Q128" s="112"/>
      <c r="R128" s="39"/>
      <c r="S128" s="40">
        <f>$G128+$H128+IF(ISBLANK($E128),0,$F128*VLOOKUP($E128,'INFO_Matières recyclables'!$F$4:$H$5,2,0))</f>
        <v>0</v>
      </c>
      <c r="T128" s="40">
        <f>$I128+$J128+$K128+$L128+$M128+$N128+$O128+$P128+$Q128+$F128+IF(ISBLANK($E128),0,$F128*(1-VLOOKUP($E128,'INFO_Matières recyclables'!F117:H118,2,0)))</f>
        <v>0</v>
      </c>
      <c r="U128" s="40">
        <f>$G128+$I128+$J128+$K128+$L128+$M128+IF(ISBLANK($E128),0,$F128*VLOOKUP($E128,'INFO_Matières recyclables'!$F$4:$H$5,3,0))</f>
        <v>0</v>
      </c>
      <c r="V128" s="40">
        <f>$H128+$N128+$O128+$P128+$Q128+IF(ISBLANK($E128),0,$F128*(1-VLOOKUP($E128,'INFO_Matières recyclables'!F117:H118,3,0)))</f>
        <v>0</v>
      </c>
    </row>
    <row r="129" spans="2:22" x14ac:dyDescent="0.3">
      <c r="B129" s="5"/>
      <c r="C129" s="5"/>
      <c r="D129" s="25"/>
      <c r="E129" s="35"/>
      <c r="F129" s="108"/>
      <c r="G129" s="111"/>
      <c r="H129" s="33"/>
      <c r="I129" s="33"/>
      <c r="J129" s="33"/>
      <c r="K129" s="33"/>
      <c r="L129" s="33"/>
      <c r="M129" s="33"/>
      <c r="N129" s="33"/>
      <c r="O129" s="33"/>
      <c r="P129" s="33"/>
      <c r="Q129" s="112"/>
      <c r="R129" s="39"/>
      <c r="S129" s="40">
        <f>$G129+$H129+IF(ISBLANK($E129),0,$F129*VLOOKUP($E129,'INFO_Matières recyclables'!$F$4:$H$5,2,0))</f>
        <v>0</v>
      </c>
      <c r="T129" s="40">
        <f>$I129+$J129+$K129+$L129+$M129+$N129+$O129+$P129+$Q129+$F129+IF(ISBLANK($E129),0,$F129*(1-VLOOKUP($E129,'INFO_Matières recyclables'!F118:H119,2,0)))</f>
        <v>0</v>
      </c>
      <c r="U129" s="40">
        <f>$G129+$I129+$J129+$K129+$L129+$M129+IF(ISBLANK($E129),0,$F129*VLOOKUP($E129,'INFO_Matières recyclables'!$F$4:$H$5,3,0))</f>
        <v>0</v>
      </c>
      <c r="V129" s="40">
        <f>$H129+$N129+$O129+$P129+$Q129+IF(ISBLANK($E129),0,$F129*(1-VLOOKUP($E129,'INFO_Matières recyclables'!F118:H119,3,0)))</f>
        <v>0</v>
      </c>
    </row>
    <row r="130" spans="2:22" x14ac:dyDescent="0.3">
      <c r="B130" s="5"/>
      <c r="C130" s="5"/>
      <c r="D130" s="25"/>
      <c r="E130" s="35"/>
      <c r="F130" s="108"/>
      <c r="G130" s="111"/>
      <c r="H130" s="33"/>
      <c r="I130" s="33"/>
      <c r="J130" s="33"/>
      <c r="K130" s="33"/>
      <c r="L130" s="33"/>
      <c r="M130" s="33"/>
      <c r="N130" s="33"/>
      <c r="O130" s="33"/>
      <c r="P130" s="33"/>
      <c r="Q130" s="112"/>
      <c r="R130" s="39"/>
      <c r="S130" s="40">
        <f>$G130+$H130+IF(ISBLANK($E130),0,$F130*VLOOKUP($E130,'INFO_Matières recyclables'!$F$4:$H$5,2,0))</f>
        <v>0</v>
      </c>
      <c r="T130" s="40">
        <f>$I130+$J130+$K130+$L130+$M130+$N130+$O130+$P130+$Q130+$F130+IF(ISBLANK($E130),0,$F130*(1-VLOOKUP($E130,'INFO_Matières recyclables'!F119:H120,2,0)))</f>
        <v>0</v>
      </c>
      <c r="U130" s="40">
        <f>$G130+$I130+$J130+$K130+$L130+$M130+IF(ISBLANK($E130),0,$F130*VLOOKUP($E130,'INFO_Matières recyclables'!$F$4:$H$5,3,0))</f>
        <v>0</v>
      </c>
      <c r="V130" s="40">
        <f>$H130+$N130+$O130+$P130+$Q130+IF(ISBLANK($E130),0,$F130*(1-VLOOKUP($E130,'INFO_Matières recyclables'!F119:H120,3,0)))</f>
        <v>0</v>
      </c>
    </row>
    <row r="131" spans="2:22" x14ac:dyDescent="0.3">
      <c r="B131" s="5"/>
      <c r="C131" s="5"/>
      <c r="D131" s="25"/>
      <c r="E131" s="35"/>
      <c r="F131" s="108"/>
      <c r="G131" s="111"/>
      <c r="H131" s="33"/>
      <c r="I131" s="33"/>
      <c r="J131" s="33"/>
      <c r="K131" s="33"/>
      <c r="L131" s="33"/>
      <c r="M131" s="33"/>
      <c r="N131" s="33"/>
      <c r="O131" s="33"/>
      <c r="P131" s="33"/>
      <c r="Q131" s="112"/>
      <c r="R131" s="39"/>
      <c r="S131" s="40">
        <f>$G131+$H131+IF(ISBLANK($E131),0,$F131*VLOOKUP($E131,'INFO_Matières recyclables'!$F$4:$H$5,2,0))</f>
        <v>0</v>
      </c>
      <c r="T131" s="40">
        <f>$I131+$J131+$K131+$L131+$M131+$N131+$O131+$P131+$Q131+$F131+IF(ISBLANK($E131),0,$F131*(1-VLOOKUP($E131,'INFO_Matières recyclables'!F120:H121,2,0)))</f>
        <v>0</v>
      </c>
      <c r="U131" s="40">
        <f>$G131+$I131+$J131+$K131+$L131+$M131+IF(ISBLANK($E131),0,$F131*VLOOKUP($E131,'INFO_Matières recyclables'!$F$4:$H$5,3,0))</f>
        <v>0</v>
      </c>
      <c r="V131" s="40">
        <f>$H131+$N131+$O131+$P131+$Q131+IF(ISBLANK($E131),0,$F131*(1-VLOOKUP($E131,'INFO_Matières recyclables'!F120:H121,3,0)))</f>
        <v>0</v>
      </c>
    </row>
    <row r="132" spans="2:22" x14ac:dyDescent="0.3">
      <c r="B132" s="5"/>
      <c r="C132" s="5"/>
      <c r="D132" s="25"/>
      <c r="E132" s="35"/>
      <c r="F132" s="108"/>
      <c r="G132" s="111"/>
      <c r="H132" s="33"/>
      <c r="I132" s="33"/>
      <c r="J132" s="33"/>
      <c r="K132" s="33"/>
      <c r="L132" s="33"/>
      <c r="M132" s="33"/>
      <c r="N132" s="33"/>
      <c r="O132" s="33"/>
      <c r="P132" s="33"/>
      <c r="Q132" s="112"/>
      <c r="R132" s="39"/>
      <c r="S132" s="40">
        <f>$G132+$H132+IF(ISBLANK($E132),0,$F132*VLOOKUP($E132,'INFO_Matières recyclables'!$F$4:$H$5,2,0))</f>
        <v>0</v>
      </c>
      <c r="T132" s="40">
        <f>$I132+$J132+$K132+$L132+$M132+$N132+$O132+$P132+$Q132+$F132+IF(ISBLANK($E132),0,$F132*(1-VLOOKUP($E132,'INFO_Matières recyclables'!F121:H122,2,0)))</f>
        <v>0</v>
      </c>
      <c r="U132" s="40">
        <f>$G132+$I132+$J132+$K132+$L132+$M132+IF(ISBLANK($E132),0,$F132*VLOOKUP($E132,'INFO_Matières recyclables'!$F$4:$H$5,3,0))</f>
        <v>0</v>
      </c>
      <c r="V132" s="40">
        <f>$H132+$N132+$O132+$P132+$Q132+IF(ISBLANK($E132),0,$F132*(1-VLOOKUP($E132,'INFO_Matières recyclables'!F121:H122,3,0)))</f>
        <v>0</v>
      </c>
    </row>
    <row r="133" spans="2:22" x14ac:dyDescent="0.3">
      <c r="B133" s="5"/>
      <c r="C133" s="5"/>
      <c r="D133" s="25"/>
      <c r="E133" s="35"/>
      <c r="F133" s="108"/>
      <c r="G133" s="111"/>
      <c r="H133" s="33"/>
      <c r="I133" s="33"/>
      <c r="J133" s="33"/>
      <c r="K133" s="33"/>
      <c r="L133" s="33"/>
      <c r="M133" s="33"/>
      <c r="N133" s="33"/>
      <c r="O133" s="33"/>
      <c r="P133" s="33"/>
      <c r="Q133" s="112"/>
      <c r="R133" s="39"/>
      <c r="S133" s="40">
        <f>$G133+$H133+IF(ISBLANK($E133),0,$F133*VLOOKUP($E133,'INFO_Matières recyclables'!$F$4:$H$5,2,0))</f>
        <v>0</v>
      </c>
      <c r="T133" s="40">
        <f>$I133+$J133+$K133+$L133+$M133+$N133+$O133+$P133+$Q133+$F133+IF(ISBLANK($E133),0,$F133*(1-VLOOKUP($E133,'INFO_Matières recyclables'!F122:H123,2,0)))</f>
        <v>0</v>
      </c>
      <c r="U133" s="40">
        <f>$G133+$I133+$J133+$K133+$L133+$M133+IF(ISBLANK($E133),0,$F133*VLOOKUP($E133,'INFO_Matières recyclables'!$F$4:$H$5,3,0))</f>
        <v>0</v>
      </c>
      <c r="V133" s="40">
        <f>$H133+$N133+$O133+$P133+$Q133+IF(ISBLANK($E133),0,$F133*(1-VLOOKUP($E133,'INFO_Matières recyclables'!F122:H123,3,0)))</f>
        <v>0</v>
      </c>
    </row>
    <row r="134" spans="2:22" x14ac:dyDescent="0.3">
      <c r="B134" s="5"/>
      <c r="C134" s="5"/>
      <c r="D134" s="25"/>
      <c r="E134" s="35"/>
      <c r="F134" s="108"/>
      <c r="G134" s="111"/>
      <c r="H134" s="33"/>
      <c r="I134" s="33"/>
      <c r="J134" s="33"/>
      <c r="K134" s="33"/>
      <c r="L134" s="33"/>
      <c r="M134" s="33"/>
      <c r="N134" s="33"/>
      <c r="O134" s="33"/>
      <c r="P134" s="33"/>
      <c r="Q134" s="112"/>
      <c r="R134" s="39"/>
      <c r="S134" s="40">
        <f>$G134+$H134+IF(ISBLANK($E134),0,$F134*VLOOKUP($E134,'INFO_Matières recyclables'!$F$4:$H$5,2,0))</f>
        <v>0</v>
      </c>
      <c r="T134" s="40">
        <f>$I134+$J134+$K134+$L134+$M134+$N134+$O134+$P134+$Q134+$F134+IF(ISBLANK($E134),0,$F134*(1-VLOOKUP($E134,'INFO_Matières recyclables'!F123:H124,2,0)))</f>
        <v>0</v>
      </c>
      <c r="U134" s="40">
        <f>$G134+$I134+$J134+$K134+$L134+$M134+IF(ISBLANK($E134),0,$F134*VLOOKUP($E134,'INFO_Matières recyclables'!$F$4:$H$5,3,0))</f>
        <v>0</v>
      </c>
      <c r="V134" s="40">
        <f>$H134+$N134+$O134+$P134+$Q134+IF(ISBLANK($E134),0,$F134*(1-VLOOKUP($E134,'INFO_Matières recyclables'!F123:H124,3,0)))</f>
        <v>0</v>
      </c>
    </row>
    <row r="135" spans="2:22" x14ac:dyDescent="0.3">
      <c r="B135" s="5"/>
      <c r="C135" s="5"/>
      <c r="D135" s="25"/>
      <c r="E135" s="35"/>
      <c r="F135" s="108"/>
      <c r="G135" s="111"/>
      <c r="H135" s="33"/>
      <c r="I135" s="33"/>
      <c r="J135" s="33"/>
      <c r="K135" s="33"/>
      <c r="L135" s="33"/>
      <c r="M135" s="33"/>
      <c r="N135" s="33"/>
      <c r="O135" s="33"/>
      <c r="P135" s="33"/>
      <c r="Q135" s="112"/>
      <c r="R135" s="39"/>
      <c r="S135" s="40">
        <f>$G135+$H135+IF(ISBLANK($E135),0,$F135*VLOOKUP($E135,'INFO_Matières recyclables'!$F$4:$H$5,2,0))</f>
        <v>0</v>
      </c>
      <c r="T135" s="40">
        <f>$I135+$J135+$K135+$L135+$M135+$N135+$O135+$P135+$Q135+$F135+IF(ISBLANK($E135),0,$F135*(1-VLOOKUP($E135,'INFO_Matières recyclables'!F124:H125,2,0)))</f>
        <v>0</v>
      </c>
      <c r="U135" s="40">
        <f>$G135+$I135+$J135+$K135+$L135+$M135+IF(ISBLANK($E135),0,$F135*VLOOKUP($E135,'INFO_Matières recyclables'!$F$4:$H$5,3,0))</f>
        <v>0</v>
      </c>
      <c r="V135" s="40">
        <f>$H135+$N135+$O135+$P135+$Q135+IF(ISBLANK($E135),0,$F135*(1-VLOOKUP($E135,'INFO_Matières recyclables'!F124:H125,3,0)))</f>
        <v>0</v>
      </c>
    </row>
    <row r="136" spans="2:22" x14ac:dyDescent="0.3">
      <c r="B136" s="5"/>
      <c r="C136" s="5"/>
      <c r="D136" s="25"/>
      <c r="E136" s="35"/>
      <c r="F136" s="108"/>
      <c r="G136" s="111"/>
      <c r="H136" s="33"/>
      <c r="I136" s="33"/>
      <c r="J136" s="33"/>
      <c r="K136" s="33"/>
      <c r="L136" s="33"/>
      <c r="M136" s="33"/>
      <c r="N136" s="33"/>
      <c r="O136" s="33"/>
      <c r="P136" s="33"/>
      <c r="Q136" s="112"/>
      <c r="R136" s="39"/>
      <c r="S136" s="40">
        <f>$G136+$H136+IF(ISBLANK($E136),0,$F136*VLOOKUP($E136,'INFO_Matières recyclables'!$F$4:$H$5,2,0))</f>
        <v>0</v>
      </c>
      <c r="T136" s="40">
        <f>$I136+$J136+$K136+$L136+$M136+$N136+$O136+$P136+$Q136+$F136+IF(ISBLANK($E136),0,$F136*(1-VLOOKUP($E136,'INFO_Matières recyclables'!F125:H126,2,0)))</f>
        <v>0</v>
      </c>
      <c r="U136" s="40">
        <f>$G136+$I136+$J136+$K136+$L136+$M136+IF(ISBLANK($E136),0,$F136*VLOOKUP($E136,'INFO_Matières recyclables'!$F$4:$H$5,3,0))</f>
        <v>0</v>
      </c>
      <c r="V136" s="40">
        <f>$H136+$N136+$O136+$P136+$Q136+IF(ISBLANK($E136),0,$F136*(1-VLOOKUP($E136,'INFO_Matières recyclables'!F125:H126,3,0)))</f>
        <v>0</v>
      </c>
    </row>
    <row r="137" spans="2:22" x14ac:dyDescent="0.3">
      <c r="B137" s="5"/>
      <c r="C137" s="5"/>
      <c r="D137" s="25"/>
      <c r="E137" s="35"/>
      <c r="F137" s="108"/>
      <c r="G137" s="111"/>
      <c r="H137" s="33"/>
      <c r="I137" s="33"/>
      <c r="J137" s="33"/>
      <c r="K137" s="33"/>
      <c r="L137" s="33"/>
      <c r="M137" s="33"/>
      <c r="N137" s="33"/>
      <c r="O137" s="33"/>
      <c r="P137" s="33"/>
      <c r="Q137" s="112"/>
      <c r="R137" s="39"/>
      <c r="S137" s="40">
        <f>$G137+$H137+IF(ISBLANK($E137),0,$F137*VLOOKUP($E137,'INFO_Matières recyclables'!$F$4:$H$5,2,0))</f>
        <v>0</v>
      </c>
      <c r="T137" s="40">
        <f>$I137+$J137+$K137+$L137+$M137+$N137+$O137+$P137+$Q137+$F137+IF(ISBLANK($E137),0,$F137*(1-VLOOKUP($E137,'INFO_Matières recyclables'!F126:H127,2,0)))</f>
        <v>0</v>
      </c>
      <c r="U137" s="40">
        <f>$G137+$I137+$J137+$K137+$L137+$M137+IF(ISBLANK($E137),0,$F137*VLOOKUP($E137,'INFO_Matières recyclables'!$F$4:$H$5,3,0))</f>
        <v>0</v>
      </c>
      <c r="V137" s="40">
        <f>$H137+$N137+$O137+$P137+$Q137+IF(ISBLANK($E137),0,$F137*(1-VLOOKUP($E137,'INFO_Matières recyclables'!F126:H127,3,0)))</f>
        <v>0</v>
      </c>
    </row>
    <row r="138" spans="2:22" x14ac:dyDescent="0.3">
      <c r="B138" s="5"/>
      <c r="C138" s="5"/>
      <c r="D138" s="25"/>
      <c r="E138" s="35"/>
      <c r="F138" s="108"/>
      <c r="G138" s="111"/>
      <c r="H138" s="33"/>
      <c r="I138" s="33"/>
      <c r="J138" s="33"/>
      <c r="K138" s="33"/>
      <c r="L138" s="33"/>
      <c r="M138" s="33"/>
      <c r="N138" s="33"/>
      <c r="O138" s="33"/>
      <c r="P138" s="33"/>
      <c r="Q138" s="112"/>
      <c r="R138" s="39"/>
      <c r="S138" s="40">
        <f>$G138+$H138+IF(ISBLANK($E138),0,$F138*VLOOKUP($E138,'INFO_Matières recyclables'!$F$4:$H$5,2,0))</f>
        <v>0</v>
      </c>
      <c r="T138" s="40">
        <f>$I138+$J138+$K138+$L138+$M138+$N138+$O138+$P138+$Q138+$F138+IF(ISBLANK($E138),0,$F138*(1-VLOOKUP($E138,'INFO_Matières recyclables'!F127:H128,2,0)))</f>
        <v>0</v>
      </c>
      <c r="U138" s="40">
        <f>$G138+$I138+$J138+$K138+$L138+$M138+IF(ISBLANK($E138),0,$F138*VLOOKUP($E138,'INFO_Matières recyclables'!$F$4:$H$5,3,0))</f>
        <v>0</v>
      </c>
      <c r="V138" s="40">
        <f>$H138+$N138+$O138+$P138+$Q138+IF(ISBLANK($E138),0,$F138*(1-VLOOKUP($E138,'INFO_Matières recyclables'!F127:H128,3,0)))</f>
        <v>0</v>
      </c>
    </row>
    <row r="139" spans="2:22" x14ac:dyDescent="0.3">
      <c r="B139" s="5"/>
      <c r="C139" s="5"/>
      <c r="D139" s="25"/>
      <c r="E139" s="35"/>
      <c r="F139" s="108"/>
      <c r="G139" s="111"/>
      <c r="H139" s="33"/>
      <c r="I139" s="33"/>
      <c r="J139" s="33"/>
      <c r="K139" s="33"/>
      <c r="L139" s="33"/>
      <c r="M139" s="33"/>
      <c r="N139" s="33"/>
      <c r="O139" s="33"/>
      <c r="P139" s="33"/>
      <c r="Q139" s="112"/>
      <c r="R139" s="39"/>
      <c r="S139" s="40">
        <f>$G139+$H139+IF(ISBLANK($E139),0,$F139*VLOOKUP($E139,'INFO_Matières recyclables'!$F$4:$H$5,2,0))</f>
        <v>0</v>
      </c>
      <c r="T139" s="40">
        <f>$I139+$J139+$K139+$L139+$M139+$N139+$O139+$P139+$Q139+$F139+IF(ISBLANK($E139),0,$F139*(1-VLOOKUP($E139,'INFO_Matières recyclables'!F128:H129,2,0)))</f>
        <v>0</v>
      </c>
      <c r="U139" s="40">
        <f>$G139+$I139+$J139+$K139+$L139+$M139+IF(ISBLANK($E139),0,$F139*VLOOKUP($E139,'INFO_Matières recyclables'!$F$4:$H$5,3,0))</f>
        <v>0</v>
      </c>
      <c r="V139" s="40">
        <f>$H139+$N139+$O139+$P139+$Q139+IF(ISBLANK($E139),0,$F139*(1-VLOOKUP($E139,'INFO_Matières recyclables'!F128:H129,3,0)))</f>
        <v>0</v>
      </c>
    </row>
    <row r="140" spans="2:22" x14ac:dyDescent="0.3">
      <c r="B140" s="5"/>
      <c r="C140" s="5"/>
      <c r="D140" s="25"/>
      <c r="E140" s="35"/>
      <c r="F140" s="108"/>
      <c r="G140" s="111"/>
      <c r="H140" s="33"/>
      <c r="I140" s="33"/>
      <c r="J140" s="33"/>
      <c r="K140" s="33"/>
      <c r="L140" s="33"/>
      <c r="M140" s="33"/>
      <c r="N140" s="33"/>
      <c r="O140" s="33"/>
      <c r="P140" s="33"/>
      <c r="Q140" s="112"/>
      <c r="R140" s="39"/>
      <c r="S140" s="40">
        <f>$G140+$H140+IF(ISBLANK($E140),0,$F140*VLOOKUP($E140,'INFO_Matières recyclables'!$F$4:$H$5,2,0))</f>
        <v>0</v>
      </c>
      <c r="T140" s="40">
        <f>$I140+$J140+$K140+$L140+$M140+$N140+$O140+$P140+$Q140+$F140+IF(ISBLANK($E140),0,$F140*(1-VLOOKUP($E140,'INFO_Matières recyclables'!F129:H130,2,0)))</f>
        <v>0</v>
      </c>
      <c r="U140" s="40">
        <f>$G140+$I140+$J140+$K140+$L140+$M140+IF(ISBLANK($E140),0,$F140*VLOOKUP($E140,'INFO_Matières recyclables'!$F$4:$H$5,3,0))</f>
        <v>0</v>
      </c>
      <c r="V140" s="40">
        <f>$H140+$N140+$O140+$P140+$Q140+IF(ISBLANK($E140),0,$F140*(1-VLOOKUP($E140,'INFO_Matières recyclables'!F129:H130,3,0)))</f>
        <v>0</v>
      </c>
    </row>
    <row r="141" spans="2:22" x14ac:dyDescent="0.3">
      <c r="B141" s="5"/>
      <c r="C141" s="5"/>
      <c r="D141" s="25"/>
      <c r="E141" s="35"/>
      <c r="F141" s="108"/>
      <c r="G141" s="111"/>
      <c r="H141" s="33"/>
      <c r="I141" s="33"/>
      <c r="J141" s="33"/>
      <c r="K141" s="33"/>
      <c r="L141" s="33"/>
      <c r="M141" s="33"/>
      <c r="N141" s="33"/>
      <c r="O141" s="33"/>
      <c r="P141" s="33"/>
      <c r="Q141" s="112"/>
      <c r="R141" s="39"/>
      <c r="S141" s="40">
        <f>$G141+$H141+IF(ISBLANK($E141),0,$F141*VLOOKUP($E141,'INFO_Matières recyclables'!$F$4:$H$5,2,0))</f>
        <v>0</v>
      </c>
      <c r="T141" s="40">
        <f>$I141+$J141+$K141+$L141+$M141+$N141+$O141+$P141+$Q141+$F141+IF(ISBLANK($E141),0,$F141*(1-VLOOKUP($E141,'INFO_Matières recyclables'!F130:H131,2,0)))</f>
        <v>0</v>
      </c>
      <c r="U141" s="40">
        <f>$G141+$I141+$J141+$K141+$L141+$M141+IF(ISBLANK($E141),0,$F141*VLOOKUP($E141,'INFO_Matières recyclables'!$F$4:$H$5,3,0))</f>
        <v>0</v>
      </c>
      <c r="V141" s="40">
        <f>$H141+$N141+$O141+$P141+$Q141+IF(ISBLANK($E141),0,$F141*(1-VLOOKUP($E141,'INFO_Matières recyclables'!F130:H131,3,0)))</f>
        <v>0</v>
      </c>
    </row>
    <row r="142" spans="2:22" x14ac:dyDescent="0.3">
      <c r="B142" s="5"/>
      <c r="C142" s="5"/>
      <c r="D142" s="25"/>
      <c r="E142" s="35"/>
      <c r="F142" s="108"/>
      <c r="G142" s="111"/>
      <c r="H142" s="33"/>
      <c r="I142" s="33"/>
      <c r="J142" s="33"/>
      <c r="K142" s="33"/>
      <c r="L142" s="33"/>
      <c r="M142" s="33"/>
      <c r="N142" s="33"/>
      <c r="O142" s="33"/>
      <c r="P142" s="33"/>
      <c r="Q142" s="112"/>
      <c r="R142" s="39"/>
      <c r="S142" s="40">
        <f>$G142+$H142+IF(ISBLANK($E142),0,$F142*VLOOKUP($E142,'INFO_Matières recyclables'!$F$4:$H$5,2,0))</f>
        <v>0</v>
      </c>
      <c r="T142" s="40">
        <f>$I142+$J142+$K142+$L142+$M142+$N142+$O142+$P142+$Q142+$F142+IF(ISBLANK($E142),0,$F142*(1-VLOOKUP($E142,'INFO_Matières recyclables'!F131:H132,2,0)))</f>
        <v>0</v>
      </c>
      <c r="U142" s="40">
        <f>$G142+$I142+$J142+$K142+$L142+$M142+IF(ISBLANK($E142),0,$F142*VLOOKUP($E142,'INFO_Matières recyclables'!$F$4:$H$5,3,0))</f>
        <v>0</v>
      </c>
      <c r="V142" s="40">
        <f>$H142+$N142+$O142+$P142+$Q142+IF(ISBLANK($E142),0,$F142*(1-VLOOKUP($E142,'INFO_Matières recyclables'!F131:H132,3,0)))</f>
        <v>0</v>
      </c>
    </row>
    <row r="143" spans="2:22" x14ac:dyDescent="0.3">
      <c r="B143" s="5"/>
      <c r="C143" s="5"/>
      <c r="D143" s="25"/>
      <c r="E143" s="35"/>
      <c r="F143" s="108"/>
      <c r="G143" s="111"/>
      <c r="H143" s="33"/>
      <c r="I143" s="33"/>
      <c r="J143" s="33"/>
      <c r="K143" s="33"/>
      <c r="L143" s="33"/>
      <c r="M143" s="33"/>
      <c r="N143" s="33"/>
      <c r="O143" s="33"/>
      <c r="P143" s="33"/>
      <c r="Q143" s="112"/>
      <c r="R143" s="39"/>
      <c r="S143" s="40">
        <f>$G143+$H143+IF(ISBLANK($E143),0,$F143*VLOOKUP($E143,'INFO_Matières recyclables'!$F$4:$H$5,2,0))</f>
        <v>0</v>
      </c>
      <c r="T143" s="40">
        <f>$I143+$J143+$K143+$L143+$M143+$N143+$O143+$P143+$Q143+$F143+IF(ISBLANK($E143),0,$F143*(1-VLOOKUP($E143,'INFO_Matières recyclables'!F132:H133,2,0)))</f>
        <v>0</v>
      </c>
      <c r="U143" s="40">
        <f>$G143+$I143+$J143+$K143+$L143+$M143+IF(ISBLANK($E143),0,$F143*VLOOKUP($E143,'INFO_Matières recyclables'!$F$4:$H$5,3,0))</f>
        <v>0</v>
      </c>
      <c r="V143" s="40">
        <f>$H143+$N143+$O143+$P143+$Q143+IF(ISBLANK($E143),0,$F143*(1-VLOOKUP($E143,'INFO_Matières recyclables'!F132:H133,3,0)))</f>
        <v>0</v>
      </c>
    </row>
    <row r="144" spans="2:22" x14ac:dyDescent="0.3">
      <c r="B144" s="5"/>
      <c r="C144" s="5"/>
      <c r="D144" s="25"/>
      <c r="E144" s="35"/>
      <c r="F144" s="108"/>
      <c r="G144" s="111"/>
      <c r="H144" s="33"/>
      <c r="I144" s="33"/>
      <c r="J144" s="33"/>
      <c r="K144" s="33"/>
      <c r="L144" s="33"/>
      <c r="M144" s="33"/>
      <c r="N144" s="33"/>
      <c r="O144" s="33"/>
      <c r="P144" s="33"/>
      <c r="Q144" s="112"/>
      <c r="R144" s="39"/>
      <c r="S144" s="40">
        <f>$G144+$H144+IF(ISBLANK($E144),0,$F144*VLOOKUP($E144,'INFO_Matières recyclables'!$F$4:$H$5,2,0))</f>
        <v>0</v>
      </c>
      <c r="T144" s="40">
        <f>$I144+$J144+$K144+$L144+$M144+$N144+$O144+$P144+$Q144+$F144+IF(ISBLANK($E144),0,$F144*(1-VLOOKUP($E144,'INFO_Matières recyclables'!F133:H134,2,0)))</f>
        <v>0</v>
      </c>
      <c r="U144" s="40">
        <f>$G144+$I144+$J144+$K144+$L144+$M144+IF(ISBLANK($E144),0,$F144*VLOOKUP($E144,'INFO_Matières recyclables'!$F$4:$H$5,3,0))</f>
        <v>0</v>
      </c>
      <c r="V144" s="40">
        <f>$H144+$N144+$O144+$P144+$Q144+IF(ISBLANK($E144),0,$F144*(1-VLOOKUP($E144,'INFO_Matières recyclables'!F133:H134,3,0)))</f>
        <v>0</v>
      </c>
    </row>
    <row r="145" spans="2:22" x14ac:dyDescent="0.3">
      <c r="B145" s="5"/>
      <c r="C145" s="5"/>
      <c r="D145" s="25"/>
      <c r="E145" s="35"/>
      <c r="F145" s="108"/>
      <c r="G145" s="111"/>
      <c r="H145" s="33"/>
      <c r="I145" s="33"/>
      <c r="J145" s="33"/>
      <c r="K145" s="33"/>
      <c r="L145" s="33"/>
      <c r="M145" s="33"/>
      <c r="N145" s="33"/>
      <c r="O145" s="33"/>
      <c r="P145" s="33"/>
      <c r="Q145" s="112"/>
      <c r="R145" s="39"/>
      <c r="S145" s="40">
        <f>$G145+$H145+IF(ISBLANK($E145),0,$F145*VLOOKUP($E145,'INFO_Matières recyclables'!$F$4:$H$5,2,0))</f>
        <v>0</v>
      </c>
      <c r="T145" s="40">
        <f>$I145+$J145+$K145+$L145+$M145+$N145+$O145+$P145+$Q145+$F145+IF(ISBLANK($E145),0,$F145*(1-VLOOKUP($E145,'INFO_Matières recyclables'!F134:H135,2,0)))</f>
        <v>0</v>
      </c>
      <c r="U145" s="40">
        <f>$G145+$I145+$J145+$K145+$L145+$M145+IF(ISBLANK($E145),0,$F145*VLOOKUP($E145,'INFO_Matières recyclables'!$F$4:$H$5,3,0))</f>
        <v>0</v>
      </c>
      <c r="V145" s="40">
        <f>$H145+$N145+$O145+$P145+$Q145+IF(ISBLANK($E145),0,$F145*(1-VLOOKUP($E145,'INFO_Matières recyclables'!F134:H135,3,0)))</f>
        <v>0</v>
      </c>
    </row>
    <row r="146" spans="2:22" x14ac:dyDescent="0.3">
      <c r="B146" s="5"/>
      <c r="C146" s="5"/>
      <c r="D146" s="25"/>
      <c r="E146" s="35"/>
      <c r="F146" s="108"/>
      <c r="G146" s="111"/>
      <c r="H146" s="33"/>
      <c r="I146" s="33"/>
      <c r="J146" s="33"/>
      <c r="K146" s="33"/>
      <c r="L146" s="33"/>
      <c r="M146" s="33"/>
      <c r="N146" s="33"/>
      <c r="O146" s="33"/>
      <c r="P146" s="33"/>
      <c r="Q146" s="112"/>
      <c r="R146" s="39"/>
      <c r="S146" s="40">
        <f>$G146+$H146+IF(ISBLANK($E146),0,$F146*VLOOKUP($E146,'INFO_Matières recyclables'!$F$4:$H$5,2,0))</f>
        <v>0</v>
      </c>
      <c r="T146" s="40">
        <f>$I146+$J146+$K146+$L146+$M146+$N146+$O146+$P146+$Q146+$F146+IF(ISBLANK($E146),0,$F146*(1-VLOOKUP($E146,'INFO_Matières recyclables'!F135:H136,2,0)))</f>
        <v>0</v>
      </c>
      <c r="U146" s="40">
        <f>$G146+$I146+$J146+$K146+$L146+$M146+IF(ISBLANK($E146),0,$F146*VLOOKUP($E146,'INFO_Matières recyclables'!$F$4:$H$5,3,0))</f>
        <v>0</v>
      </c>
      <c r="V146" s="40">
        <f>$H146+$N146+$O146+$P146+$Q146+IF(ISBLANK($E146),0,$F146*(1-VLOOKUP($E146,'INFO_Matières recyclables'!F135:H136,3,0)))</f>
        <v>0</v>
      </c>
    </row>
    <row r="147" spans="2:22" x14ac:dyDescent="0.3">
      <c r="B147" s="5"/>
      <c r="C147" s="5"/>
      <c r="D147" s="25"/>
      <c r="E147" s="35"/>
      <c r="F147" s="108"/>
      <c r="G147" s="111"/>
      <c r="H147" s="33"/>
      <c r="I147" s="33"/>
      <c r="J147" s="33"/>
      <c r="K147" s="33"/>
      <c r="L147" s="33"/>
      <c r="M147" s="33"/>
      <c r="N147" s="33"/>
      <c r="O147" s="33"/>
      <c r="P147" s="33"/>
      <c r="Q147" s="112"/>
      <c r="R147" s="39"/>
      <c r="S147" s="40">
        <f>$G147+$H147+IF(ISBLANK($E147),0,$F147*VLOOKUP($E147,'INFO_Matières recyclables'!$F$4:$H$5,2,0))</f>
        <v>0</v>
      </c>
      <c r="T147" s="40">
        <f>$I147+$J147+$K147+$L147+$M147+$N147+$O147+$P147+$Q147+$F147+IF(ISBLANK($E147),0,$F147*(1-VLOOKUP($E147,'INFO_Matières recyclables'!F136:H137,2,0)))</f>
        <v>0</v>
      </c>
      <c r="U147" s="40">
        <f>$G147+$I147+$J147+$K147+$L147+$M147+IF(ISBLANK($E147),0,$F147*VLOOKUP($E147,'INFO_Matières recyclables'!$F$4:$H$5,3,0))</f>
        <v>0</v>
      </c>
      <c r="V147" s="40">
        <f>$H147+$N147+$O147+$P147+$Q147+IF(ISBLANK($E147),0,$F147*(1-VLOOKUP($E147,'INFO_Matières recyclables'!F136:H137,3,0)))</f>
        <v>0</v>
      </c>
    </row>
    <row r="148" spans="2:22" x14ac:dyDescent="0.3">
      <c r="B148" s="5"/>
      <c r="C148" s="5"/>
      <c r="D148" s="25"/>
      <c r="E148" s="35"/>
      <c r="F148" s="108"/>
      <c r="G148" s="111"/>
      <c r="H148" s="33"/>
      <c r="I148" s="33"/>
      <c r="J148" s="33"/>
      <c r="K148" s="33"/>
      <c r="L148" s="33"/>
      <c r="M148" s="33"/>
      <c r="N148" s="33"/>
      <c r="O148" s="33"/>
      <c r="P148" s="33"/>
      <c r="Q148" s="112"/>
      <c r="R148" s="39"/>
      <c r="S148" s="40">
        <f>$G148+$H148+IF(ISBLANK($E148),0,$F148*VLOOKUP($E148,'INFO_Matières recyclables'!$F$4:$H$5,2,0))</f>
        <v>0</v>
      </c>
      <c r="T148" s="40">
        <f>$I148+$J148+$K148+$L148+$M148+$N148+$O148+$P148+$Q148+$F148+IF(ISBLANK($E148),0,$F148*(1-VLOOKUP($E148,'INFO_Matières recyclables'!F137:H138,2,0)))</f>
        <v>0</v>
      </c>
      <c r="U148" s="40">
        <f>$G148+$I148+$J148+$K148+$L148+$M148+IF(ISBLANK($E148),0,$F148*VLOOKUP($E148,'INFO_Matières recyclables'!$F$4:$H$5,3,0))</f>
        <v>0</v>
      </c>
      <c r="V148" s="40">
        <f>$H148+$N148+$O148+$P148+$Q148+IF(ISBLANK($E148),0,$F148*(1-VLOOKUP($E148,'INFO_Matières recyclables'!F137:H138,3,0)))</f>
        <v>0</v>
      </c>
    </row>
    <row r="149" spans="2:22" x14ac:dyDescent="0.3">
      <c r="B149" s="5"/>
      <c r="C149" s="5"/>
      <c r="D149" s="25"/>
      <c r="E149" s="35"/>
      <c r="F149" s="108"/>
      <c r="G149" s="111"/>
      <c r="H149" s="33"/>
      <c r="I149" s="33"/>
      <c r="J149" s="33"/>
      <c r="K149" s="33"/>
      <c r="L149" s="33"/>
      <c r="M149" s="33"/>
      <c r="N149" s="33"/>
      <c r="O149" s="33"/>
      <c r="P149" s="33"/>
      <c r="Q149" s="112"/>
      <c r="R149" s="39"/>
      <c r="S149" s="40">
        <f>$G149+$H149+IF(ISBLANK($E149),0,$F149*VLOOKUP($E149,'INFO_Matières recyclables'!$F$4:$H$5,2,0))</f>
        <v>0</v>
      </c>
      <c r="T149" s="40">
        <f>$I149+$J149+$K149+$L149+$M149+$N149+$O149+$P149+$Q149+$F149+IF(ISBLANK($E149),0,$F149*(1-VLOOKUP($E149,'INFO_Matières recyclables'!F138:H139,2,0)))</f>
        <v>0</v>
      </c>
      <c r="U149" s="40">
        <f>$G149+$I149+$J149+$K149+$L149+$M149+IF(ISBLANK($E149),0,$F149*VLOOKUP($E149,'INFO_Matières recyclables'!$F$4:$H$5,3,0))</f>
        <v>0</v>
      </c>
      <c r="V149" s="40">
        <f>$H149+$N149+$O149+$P149+$Q149+IF(ISBLANK($E149),0,$F149*(1-VLOOKUP($E149,'INFO_Matières recyclables'!F138:H139,3,0)))</f>
        <v>0</v>
      </c>
    </row>
    <row r="150" spans="2:22" x14ac:dyDescent="0.3">
      <c r="B150" s="5"/>
      <c r="C150" s="5"/>
      <c r="D150" s="25"/>
      <c r="E150" s="35"/>
      <c r="F150" s="108"/>
      <c r="G150" s="111"/>
      <c r="H150" s="33"/>
      <c r="I150" s="33"/>
      <c r="J150" s="33"/>
      <c r="K150" s="33"/>
      <c r="L150" s="33"/>
      <c r="M150" s="33"/>
      <c r="N150" s="33"/>
      <c r="O150" s="33"/>
      <c r="P150" s="33"/>
      <c r="Q150" s="112"/>
      <c r="R150" s="39"/>
      <c r="S150" s="40">
        <f>$G150+$H150+IF(ISBLANK($E150),0,$F150*VLOOKUP($E150,'INFO_Matières recyclables'!$F$4:$H$5,2,0))</f>
        <v>0</v>
      </c>
      <c r="T150" s="40">
        <f>$I150+$J150+$K150+$L150+$M150+$N150+$O150+$P150+$Q150+$F150+IF(ISBLANK($E150),0,$F150*(1-VLOOKUP($E150,'INFO_Matières recyclables'!F139:H140,2,0)))</f>
        <v>0</v>
      </c>
      <c r="U150" s="40">
        <f>$G150+$I150+$J150+$K150+$L150+$M150+IF(ISBLANK($E150),0,$F150*VLOOKUP($E150,'INFO_Matières recyclables'!$F$4:$H$5,3,0))</f>
        <v>0</v>
      </c>
      <c r="V150" s="40">
        <f>$H150+$N150+$O150+$P150+$Q150+IF(ISBLANK($E150),0,$F150*(1-VLOOKUP($E150,'INFO_Matières recyclables'!F139:H140,3,0)))</f>
        <v>0</v>
      </c>
    </row>
    <row r="151" spans="2:22" x14ac:dyDescent="0.3">
      <c r="B151" s="5"/>
      <c r="C151" s="5"/>
      <c r="D151" s="25"/>
      <c r="E151" s="35"/>
      <c r="F151" s="108"/>
      <c r="G151" s="111"/>
      <c r="H151" s="33"/>
      <c r="I151" s="33"/>
      <c r="J151" s="33"/>
      <c r="K151" s="33"/>
      <c r="L151" s="33"/>
      <c r="M151" s="33"/>
      <c r="N151" s="33"/>
      <c r="O151" s="33"/>
      <c r="P151" s="33"/>
      <c r="Q151" s="112"/>
      <c r="R151" s="39"/>
      <c r="S151" s="40">
        <f>$G151+$H151+IF(ISBLANK($E151),0,$F151*VLOOKUP($E151,'INFO_Matières recyclables'!$F$4:$H$5,2,0))</f>
        <v>0</v>
      </c>
      <c r="T151" s="40">
        <f>$I151+$J151+$K151+$L151+$M151+$N151+$O151+$P151+$Q151+$F151+IF(ISBLANK($E151),0,$F151*(1-VLOOKUP($E151,'INFO_Matières recyclables'!F140:H141,2,0)))</f>
        <v>0</v>
      </c>
      <c r="U151" s="40">
        <f>$G151+$I151+$J151+$K151+$L151+$M151+IF(ISBLANK($E151),0,$F151*VLOOKUP($E151,'INFO_Matières recyclables'!$F$4:$H$5,3,0))</f>
        <v>0</v>
      </c>
      <c r="V151" s="40">
        <f>$H151+$N151+$O151+$P151+$Q151+IF(ISBLANK($E151),0,$F151*(1-VLOOKUP($E151,'INFO_Matières recyclables'!F140:H141,3,0)))</f>
        <v>0</v>
      </c>
    </row>
    <row r="152" spans="2:22" x14ac:dyDescent="0.3">
      <c r="B152" s="5"/>
      <c r="C152" s="5"/>
      <c r="D152" s="25"/>
      <c r="E152" s="35"/>
      <c r="F152" s="108"/>
      <c r="G152" s="111"/>
      <c r="H152" s="33"/>
      <c r="I152" s="33"/>
      <c r="J152" s="33"/>
      <c r="K152" s="33"/>
      <c r="L152" s="33"/>
      <c r="M152" s="33"/>
      <c r="N152" s="33"/>
      <c r="O152" s="33"/>
      <c r="P152" s="33"/>
      <c r="Q152" s="112"/>
      <c r="R152" s="39"/>
      <c r="S152" s="40">
        <f>$G152+$H152+IF(ISBLANK($E152),0,$F152*VLOOKUP($E152,'INFO_Matières recyclables'!$F$4:$H$5,2,0))</f>
        <v>0</v>
      </c>
      <c r="T152" s="40">
        <f>$I152+$J152+$K152+$L152+$M152+$N152+$O152+$P152+$Q152+$F152+IF(ISBLANK($E152),0,$F152*(1-VLOOKUP($E152,'INFO_Matières recyclables'!F141:H142,2,0)))</f>
        <v>0</v>
      </c>
      <c r="U152" s="40">
        <f>$G152+$I152+$J152+$K152+$L152+$M152+IF(ISBLANK($E152),0,$F152*VLOOKUP($E152,'INFO_Matières recyclables'!$F$4:$H$5,3,0))</f>
        <v>0</v>
      </c>
      <c r="V152" s="40">
        <f>$H152+$N152+$O152+$P152+$Q152+IF(ISBLANK($E152),0,$F152*(1-VLOOKUP($E152,'INFO_Matières recyclables'!F141:H142,3,0)))</f>
        <v>0</v>
      </c>
    </row>
    <row r="153" spans="2:22" x14ac:dyDescent="0.3">
      <c r="B153" s="5"/>
      <c r="C153" s="5"/>
      <c r="D153" s="25"/>
      <c r="E153" s="35"/>
      <c r="F153" s="108"/>
      <c r="G153" s="111"/>
      <c r="H153" s="33"/>
      <c r="I153" s="33"/>
      <c r="J153" s="33"/>
      <c r="K153" s="33"/>
      <c r="L153" s="33"/>
      <c r="M153" s="33"/>
      <c r="N153" s="33"/>
      <c r="O153" s="33"/>
      <c r="P153" s="33"/>
      <c r="Q153" s="112"/>
      <c r="R153" s="39"/>
      <c r="S153" s="40">
        <f>$G153+$H153+IF(ISBLANK($E153),0,$F153*VLOOKUP($E153,'INFO_Matières recyclables'!$F$4:$H$5,2,0))</f>
        <v>0</v>
      </c>
      <c r="T153" s="40">
        <f>$I153+$J153+$K153+$L153+$M153+$N153+$O153+$P153+$Q153+$F153+IF(ISBLANK($E153),0,$F153*(1-VLOOKUP($E153,'INFO_Matières recyclables'!F142:H143,2,0)))</f>
        <v>0</v>
      </c>
      <c r="U153" s="40">
        <f>$G153+$I153+$J153+$K153+$L153+$M153+IF(ISBLANK($E153),0,$F153*VLOOKUP($E153,'INFO_Matières recyclables'!$F$4:$H$5,3,0))</f>
        <v>0</v>
      </c>
      <c r="V153" s="40">
        <f>$H153+$N153+$O153+$P153+$Q153+IF(ISBLANK($E153),0,$F153*(1-VLOOKUP($E153,'INFO_Matières recyclables'!F142:H143,3,0)))</f>
        <v>0</v>
      </c>
    </row>
    <row r="154" spans="2:22" x14ac:dyDescent="0.3">
      <c r="B154" s="5"/>
      <c r="C154" s="5"/>
      <c r="D154" s="25"/>
      <c r="E154" s="35"/>
      <c r="F154" s="108"/>
      <c r="G154" s="111"/>
      <c r="H154" s="33"/>
      <c r="I154" s="33"/>
      <c r="J154" s="33"/>
      <c r="K154" s="33"/>
      <c r="L154" s="33"/>
      <c r="M154" s="33"/>
      <c r="N154" s="33"/>
      <c r="O154" s="33"/>
      <c r="P154" s="33"/>
      <c r="Q154" s="112"/>
      <c r="R154" s="39"/>
      <c r="S154" s="40">
        <f>$G154+$H154+IF(ISBLANK($E154),0,$F154*VLOOKUP($E154,'INFO_Matières recyclables'!$F$4:$H$5,2,0))</f>
        <v>0</v>
      </c>
      <c r="T154" s="40">
        <f>$I154+$J154+$K154+$L154+$M154+$N154+$O154+$P154+$Q154+$F154+IF(ISBLANK($E154),0,$F154*(1-VLOOKUP($E154,'INFO_Matières recyclables'!F143:H144,2,0)))</f>
        <v>0</v>
      </c>
      <c r="U154" s="40">
        <f>$G154+$I154+$J154+$K154+$L154+$M154+IF(ISBLANK($E154),0,$F154*VLOOKUP($E154,'INFO_Matières recyclables'!$F$4:$H$5,3,0))</f>
        <v>0</v>
      </c>
      <c r="V154" s="40">
        <f>$H154+$N154+$O154+$P154+$Q154+IF(ISBLANK($E154),0,$F154*(1-VLOOKUP($E154,'INFO_Matières recyclables'!F143:H144,3,0)))</f>
        <v>0</v>
      </c>
    </row>
    <row r="155" spans="2:22" x14ac:dyDescent="0.3">
      <c r="B155" s="5"/>
      <c r="C155" s="5"/>
      <c r="D155" s="25"/>
      <c r="E155" s="35"/>
      <c r="F155" s="108"/>
      <c r="G155" s="111"/>
      <c r="H155" s="33"/>
      <c r="I155" s="33"/>
      <c r="J155" s="33"/>
      <c r="K155" s="33"/>
      <c r="L155" s="33"/>
      <c r="M155" s="33"/>
      <c r="N155" s="33"/>
      <c r="O155" s="33"/>
      <c r="P155" s="33"/>
      <c r="Q155" s="112"/>
      <c r="R155" s="39"/>
      <c r="S155" s="40">
        <f>$G155+$H155+IF(ISBLANK($E155),0,$F155*VLOOKUP($E155,'INFO_Matières recyclables'!$F$4:$H$5,2,0))</f>
        <v>0</v>
      </c>
      <c r="T155" s="40">
        <f>$I155+$J155+$K155+$L155+$M155+$N155+$O155+$P155+$Q155+$F155+IF(ISBLANK($E155),0,$F155*(1-VLOOKUP($E155,'INFO_Matières recyclables'!F144:H145,2,0)))</f>
        <v>0</v>
      </c>
      <c r="U155" s="40">
        <f>$G155+$I155+$J155+$K155+$L155+$M155+IF(ISBLANK($E155),0,$F155*VLOOKUP($E155,'INFO_Matières recyclables'!$F$4:$H$5,3,0))</f>
        <v>0</v>
      </c>
      <c r="V155" s="40">
        <f>$H155+$N155+$O155+$P155+$Q155+IF(ISBLANK($E155),0,$F155*(1-VLOOKUP($E155,'INFO_Matières recyclables'!F144:H145,3,0)))</f>
        <v>0</v>
      </c>
    </row>
    <row r="156" spans="2:22" x14ac:dyDescent="0.3">
      <c r="B156" s="5"/>
      <c r="C156" s="5"/>
      <c r="D156" s="25"/>
      <c r="E156" s="35"/>
      <c r="F156" s="108"/>
      <c r="G156" s="111"/>
      <c r="H156" s="33"/>
      <c r="I156" s="33"/>
      <c r="J156" s="33"/>
      <c r="K156" s="33"/>
      <c r="L156" s="33"/>
      <c r="M156" s="33"/>
      <c r="N156" s="33"/>
      <c r="O156" s="33"/>
      <c r="P156" s="33"/>
      <c r="Q156" s="112"/>
      <c r="R156" s="39"/>
      <c r="S156" s="40">
        <f>$G156+$H156+IF(ISBLANK($E156),0,$F156*VLOOKUP($E156,'INFO_Matières recyclables'!$F$4:$H$5,2,0))</f>
        <v>0</v>
      </c>
      <c r="T156" s="40">
        <f>$I156+$J156+$K156+$L156+$M156+$N156+$O156+$P156+$Q156+$F156+IF(ISBLANK($E156),0,$F156*(1-VLOOKUP($E156,'INFO_Matières recyclables'!F145:H146,2,0)))</f>
        <v>0</v>
      </c>
      <c r="U156" s="40">
        <f>$G156+$I156+$J156+$K156+$L156+$M156+IF(ISBLANK($E156),0,$F156*VLOOKUP($E156,'INFO_Matières recyclables'!$F$4:$H$5,3,0))</f>
        <v>0</v>
      </c>
      <c r="V156" s="40">
        <f>$H156+$N156+$O156+$P156+$Q156+IF(ISBLANK($E156),0,$F156*(1-VLOOKUP($E156,'INFO_Matières recyclables'!F145:H146,3,0)))</f>
        <v>0</v>
      </c>
    </row>
    <row r="157" spans="2:22" x14ac:dyDescent="0.3">
      <c r="B157" s="5"/>
      <c r="C157" s="5"/>
      <c r="D157" s="25"/>
      <c r="E157" s="35"/>
      <c r="F157" s="108"/>
      <c r="G157" s="111"/>
      <c r="H157" s="33"/>
      <c r="I157" s="33"/>
      <c r="J157" s="33"/>
      <c r="K157" s="33"/>
      <c r="L157" s="33"/>
      <c r="M157" s="33"/>
      <c r="N157" s="33"/>
      <c r="O157" s="33"/>
      <c r="P157" s="33"/>
      <c r="Q157" s="112"/>
      <c r="R157" s="39"/>
      <c r="S157" s="40">
        <f>$G157+$H157+IF(ISBLANK($E157),0,$F157*VLOOKUP($E157,'INFO_Matières recyclables'!$F$4:$H$5,2,0))</f>
        <v>0</v>
      </c>
      <c r="T157" s="40">
        <f>$I157+$J157+$K157+$L157+$M157+$N157+$O157+$P157+$Q157+$F157+IF(ISBLANK($E157),0,$F157*(1-VLOOKUP($E157,'INFO_Matières recyclables'!F146:H147,2,0)))</f>
        <v>0</v>
      </c>
      <c r="U157" s="40">
        <f>$G157+$I157+$J157+$K157+$L157+$M157+IF(ISBLANK($E157),0,$F157*VLOOKUP($E157,'INFO_Matières recyclables'!$F$4:$H$5,3,0))</f>
        <v>0</v>
      </c>
      <c r="V157" s="40">
        <f>$H157+$N157+$O157+$P157+$Q157+IF(ISBLANK($E157),0,$F157*(1-VLOOKUP($E157,'INFO_Matières recyclables'!F146:H147,3,0)))</f>
        <v>0</v>
      </c>
    </row>
    <row r="158" spans="2:22" x14ac:dyDescent="0.3">
      <c r="B158" s="5"/>
      <c r="C158" s="5"/>
      <c r="D158" s="25"/>
      <c r="E158" s="35"/>
      <c r="F158" s="108"/>
      <c r="G158" s="111"/>
      <c r="H158" s="33"/>
      <c r="I158" s="33"/>
      <c r="J158" s="33"/>
      <c r="K158" s="33"/>
      <c r="L158" s="33"/>
      <c r="M158" s="33"/>
      <c r="N158" s="33"/>
      <c r="O158" s="33"/>
      <c r="P158" s="33"/>
      <c r="Q158" s="112"/>
      <c r="R158" s="39"/>
      <c r="S158" s="40">
        <f>$G158+$H158+IF(ISBLANK($E158),0,$F158*VLOOKUP($E158,'INFO_Matières recyclables'!$F$4:$H$5,2,0))</f>
        <v>0</v>
      </c>
      <c r="T158" s="40">
        <f>$I158+$J158+$K158+$L158+$M158+$N158+$O158+$P158+$Q158+$F158+IF(ISBLANK($E158),0,$F158*(1-VLOOKUP($E158,'INFO_Matières recyclables'!F147:H148,2,0)))</f>
        <v>0</v>
      </c>
      <c r="U158" s="40">
        <f>$G158+$I158+$J158+$K158+$L158+$M158+IF(ISBLANK($E158),0,$F158*VLOOKUP($E158,'INFO_Matières recyclables'!$F$4:$H$5,3,0))</f>
        <v>0</v>
      </c>
      <c r="V158" s="40">
        <f>$H158+$N158+$O158+$P158+$Q158+IF(ISBLANK($E158),0,$F158*(1-VLOOKUP($E158,'INFO_Matières recyclables'!F147:H148,3,0)))</f>
        <v>0</v>
      </c>
    </row>
    <row r="159" spans="2:22" x14ac:dyDescent="0.3">
      <c r="B159" s="5"/>
      <c r="C159" s="5"/>
      <c r="D159" s="25"/>
      <c r="E159" s="35"/>
      <c r="F159" s="108"/>
      <c r="G159" s="111"/>
      <c r="H159" s="33"/>
      <c r="I159" s="33"/>
      <c r="J159" s="33"/>
      <c r="K159" s="33"/>
      <c r="L159" s="33"/>
      <c r="M159" s="33"/>
      <c r="N159" s="33"/>
      <c r="O159" s="33"/>
      <c r="P159" s="33"/>
      <c r="Q159" s="112"/>
      <c r="R159" s="39"/>
      <c r="S159" s="40">
        <f>$G159+$H159+IF(ISBLANK($E159),0,$F159*VLOOKUP($E159,'INFO_Matières recyclables'!$F$4:$H$5,2,0))</f>
        <v>0</v>
      </c>
      <c r="T159" s="40">
        <f>$I159+$J159+$K159+$L159+$M159+$N159+$O159+$P159+$Q159+$F159+IF(ISBLANK($E159),0,$F159*(1-VLOOKUP($E159,'INFO_Matières recyclables'!F148:H149,2,0)))</f>
        <v>0</v>
      </c>
      <c r="U159" s="40">
        <f>$G159+$I159+$J159+$K159+$L159+$M159+IF(ISBLANK($E159),0,$F159*VLOOKUP($E159,'INFO_Matières recyclables'!$F$4:$H$5,3,0))</f>
        <v>0</v>
      </c>
      <c r="V159" s="40">
        <f>$H159+$N159+$O159+$P159+$Q159+IF(ISBLANK($E159),0,$F159*(1-VLOOKUP($E159,'INFO_Matières recyclables'!F148:H149,3,0)))</f>
        <v>0</v>
      </c>
    </row>
    <row r="160" spans="2:22" x14ac:dyDescent="0.3">
      <c r="B160" s="5"/>
      <c r="C160" s="5"/>
      <c r="D160" s="25"/>
      <c r="E160" s="35"/>
      <c r="F160" s="108"/>
      <c r="G160" s="111"/>
      <c r="H160" s="33"/>
      <c r="I160" s="33"/>
      <c r="J160" s="33"/>
      <c r="K160" s="33"/>
      <c r="L160" s="33"/>
      <c r="M160" s="33"/>
      <c r="N160" s="33"/>
      <c r="O160" s="33"/>
      <c r="P160" s="33"/>
      <c r="Q160" s="112"/>
      <c r="R160" s="39"/>
      <c r="S160" s="40">
        <f>$G160+$H160+IF(ISBLANK($E160),0,$F160*VLOOKUP($E160,'INFO_Matières recyclables'!$F$4:$H$5,2,0))</f>
        <v>0</v>
      </c>
      <c r="T160" s="40">
        <f>$I160+$J160+$K160+$L160+$M160+$N160+$O160+$P160+$Q160+$F160+IF(ISBLANK($E160),0,$F160*(1-VLOOKUP($E160,'INFO_Matières recyclables'!F149:H150,2,0)))</f>
        <v>0</v>
      </c>
      <c r="U160" s="40">
        <f>$G160+$I160+$J160+$K160+$L160+$M160+IF(ISBLANK($E160),0,$F160*VLOOKUP($E160,'INFO_Matières recyclables'!$F$4:$H$5,3,0))</f>
        <v>0</v>
      </c>
      <c r="V160" s="40">
        <f>$H160+$N160+$O160+$P160+$Q160+IF(ISBLANK($E160),0,$F160*(1-VLOOKUP($E160,'INFO_Matières recyclables'!F149:H150,3,0)))</f>
        <v>0</v>
      </c>
    </row>
    <row r="161" spans="2:22" x14ac:dyDescent="0.3">
      <c r="B161" s="5"/>
      <c r="C161" s="5"/>
      <c r="D161" s="25"/>
      <c r="E161" s="35"/>
      <c r="F161" s="108"/>
      <c r="G161" s="111"/>
      <c r="H161" s="33"/>
      <c r="I161" s="33"/>
      <c r="J161" s="33"/>
      <c r="K161" s="33"/>
      <c r="L161" s="33"/>
      <c r="M161" s="33"/>
      <c r="N161" s="33"/>
      <c r="O161" s="33"/>
      <c r="P161" s="33"/>
      <c r="Q161" s="112"/>
      <c r="R161" s="39"/>
      <c r="S161" s="40">
        <f>$G161+$H161+IF(ISBLANK($E161),0,$F161*VLOOKUP($E161,'INFO_Matières recyclables'!$F$4:$H$5,2,0))</f>
        <v>0</v>
      </c>
      <c r="T161" s="40">
        <f>$I161+$J161+$K161+$L161+$M161+$N161+$O161+$P161+$Q161+$F161+IF(ISBLANK($E161),0,$F161*(1-VLOOKUP($E161,'INFO_Matières recyclables'!F150:H151,2,0)))</f>
        <v>0</v>
      </c>
      <c r="U161" s="40">
        <f>$G161+$I161+$J161+$K161+$L161+$M161+IF(ISBLANK($E161),0,$F161*VLOOKUP($E161,'INFO_Matières recyclables'!$F$4:$H$5,3,0))</f>
        <v>0</v>
      </c>
      <c r="V161" s="40">
        <f>$H161+$N161+$O161+$P161+$Q161+IF(ISBLANK($E161),0,$F161*(1-VLOOKUP($E161,'INFO_Matières recyclables'!F150:H151,3,0)))</f>
        <v>0</v>
      </c>
    </row>
    <row r="162" spans="2:22" x14ac:dyDescent="0.3">
      <c r="B162" s="5"/>
      <c r="C162" s="5"/>
      <c r="D162" s="25"/>
      <c r="E162" s="35"/>
      <c r="F162" s="108"/>
      <c r="G162" s="111"/>
      <c r="H162" s="33"/>
      <c r="I162" s="33"/>
      <c r="J162" s="33"/>
      <c r="K162" s="33"/>
      <c r="L162" s="33"/>
      <c r="M162" s="33"/>
      <c r="N162" s="33"/>
      <c r="O162" s="33"/>
      <c r="P162" s="33"/>
      <c r="Q162" s="112"/>
      <c r="R162" s="39"/>
      <c r="S162" s="40">
        <f>$G162+$H162+IF(ISBLANK($E162),0,$F162*VLOOKUP($E162,'INFO_Matières recyclables'!$F$4:$H$5,2,0))</f>
        <v>0</v>
      </c>
      <c r="T162" s="40">
        <f>$I162+$J162+$K162+$L162+$M162+$N162+$O162+$P162+$Q162+$F162+IF(ISBLANK($E162),0,$F162*(1-VLOOKUP($E162,'INFO_Matières recyclables'!F151:H152,2,0)))</f>
        <v>0</v>
      </c>
      <c r="U162" s="40">
        <f>$G162+$I162+$J162+$K162+$L162+$M162+IF(ISBLANK($E162),0,$F162*VLOOKUP($E162,'INFO_Matières recyclables'!$F$4:$H$5,3,0))</f>
        <v>0</v>
      </c>
      <c r="V162" s="40">
        <f>$H162+$N162+$O162+$P162+$Q162+IF(ISBLANK($E162),0,$F162*(1-VLOOKUP($E162,'INFO_Matières recyclables'!F151:H152,3,0)))</f>
        <v>0</v>
      </c>
    </row>
    <row r="163" spans="2:22" x14ac:dyDescent="0.3">
      <c r="B163" s="5"/>
      <c r="C163" s="5"/>
      <c r="D163" s="25"/>
      <c r="E163" s="35"/>
      <c r="F163" s="108"/>
      <c r="G163" s="111"/>
      <c r="H163" s="33"/>
      <c r="I163" s="33"/>
      <c r="J163" s="33"/>
      <c r="K163" s="33"/>
      <c r="L163" s="33"/>
      <c r="M163" s="33"/>
      <c r="N163" s="33"/>
      <c r="O163" s="33"/>
      <c r="P163" s="33"/>
      <c r="Q163" s="112"/>
      <c r="R163" s="39"/>
      <c r="S163" s="40">
        <f>$G163+$H163+IF(ISBLANK($E163),0,$F163*VLOOKUP($E163,'INFO_Matières recyclables'!$F$4:$H$5,2,0))</f>
        <v>0</v>
      </c>
      <c r="T163" s="40">
        <f>$I163+$J163+$K163+$L163+$M163+$N163+$O163+$P163+$Q163+$F163+IF(ISBLANK($E163),0,$F163*(1-VLOOKUP($E163,'INFO_Matières recyclables'!F152:H153,2,0)))</f>
        <v>0</v>
      </c>
      <c r="U163" s="40">
        <f>$G163+$I163+$J163+$K163+$L163+$M163+IF(ISBLANK($E163),0,$F163*VLOOKUP($E163,'INFO_Matières recyclables'!$F$4:$H$5,3,0))</f>
        <v>0</v>
      </c>
      <c r="V163" s="40">
        <f>$H163+$N163+$O163+$P163+$Q163+IF(ISBLANK($E163),0,$F163*(1-VLOOKUP($E163,'INFO_Matières recyclables'!F152:H153,3,0)))</f>
        <v>0</v>
      </c>
    </row>
    <row r="164" spans="2:22" x14ac:dyDescent="0.3">
      <c r="B164" s="5"/>
      <c r="C164" s="5"/>
      <c r="D164" s="25"/>
      <c r="E164" s="35"/>
      <c r="F164" s="108"/>
      <c r="G164" s="111"/>
      <c r="H164" s="33"/>
      <c r="I164" s="33"/>
      <c r="J164" s="33"/>
      <c r="K164" s="33"/>
      <c r="L164" s="33"/>
      <c r="M164" s="33"/>
      <c r="N164" s="33"/>
      <c r="O164" s="33"/>
      <c r="P164" s="33"/>
      <c r="Q164" s="112"/>
      <c r="R164" s="39"/>
      <c r="S164" s="40">
        <f>$G164+$H164+IF(ISBLANK($E164),0,$F164*VLOOKUP($E164,'INFO_Matières recyclables'!$F$4:$H$5,2,0))</f>
        <v>0</v>
      </c>
      <c r="T164" s="40">
        <f>$I164+$J164+$K164+$L164+$M164+$N164+$O164+$P164+$Q164+$F164+IF(ISBLANK($E164),0,$F164*(1-VLOOKUP($E164,'INFO_Matières recyclables'!F153:H154,2,0)))</f>
        <v>0</v>
      </c>
      <c r="U164" s="40">
        <f>$G164+$I164+$J164+$K164+$L164+$M164+IF(ISBLANK($E164),0,$F164*VLOOKUP($E164,'INFO_Matières recyclables'!$F$4:$H$5,3,0))</f>
        <v>0</v>
      </c>
      <c r="V164" s="40">
        <f>$H164+$N164+$O164+$P164+$Q164+IF(ISBLANK($E164),0,$F164*(1-VLOOKUP($E164,'INFO_Matières recyclables'!F153:H154,3,0)))</f>
        <v>0</v>
      </c>
    </row>
    <row r="165" spans="2:22" x14ac:dyDescent="0.3">
      <c r="B165" s="5"/>
      <c r="C165" s="5"/>
      <c r="D165" s="25"/>
      <c r="E165" s="35"/>
      <c r="F165" s="108"/>
      <c r="G165" s="111"/>
      <c r="H165" s="33"/>
      <c r="I165" s="33"/>
      <c r="J165" s="33"/>
      <c r="K165" s="33"/>
      <c r="L165" s="33"/>
      <c r="M165" s="33"/>
      <c r="N165" s="33"/>
      <c r="O165" s="33"/>
      <c r="P165" s="33"/>
      <c r="Q165" s="112"/>
      <c r="R165" s="39"/>
      <c r="S165" s="40">
        <f>$G165+$H165+IF(ISBLANK($E165),0,$F165*VLOOKUP($E165,'INFO_Matières recyclables'!$F$4:$H$5,2,0))</f>
        <v>0</v>
      </c>
      <c r="T165" s="40">
        <f>$I165+$J165+$K165+$L165+$M165+$N165+$O165+$P165+$Q165+$F165+IF(ISBLANK($E165),0,$F165*(1-VLOOKUP($E165,'INFO_Matières recyclables'!F154:H155,2,0)))</f>
        <v>0</v>
      </c>
      <c r="U165" s="40">
        <f>$G165+$I165+$J165+$K165+$L165+$M165+IF(ISBLANK($E165),0,$F165*VLOOKUP($E165,'INFO_Matières recyclables'!$F$4:$H$5,3,0))</f>
        <v>0</v>
      </c>
      <c r="V165" s="40">
        <f>$H165+$N165+$O165+$P165+$Q165+IF(ISBLANK($E165),0,$F165*(1-VLOOKUP($E165,'INFO_Matières recyclables'!F154:H155,3,0)))</f>
        <v>0</v>
      </c>
    </row>
    <row r="166" spans="2:22" x14ac:dyDescent="0.3">
      <c r="B166" s="5"/>
      <c r="C166" s="5"/>
      <c r="D166" s="25"/>
      <c r="E166" s="35"/>
      <c r="F166" s="108"/>
      <c r="G166" s="111"/>
      <c r="H166" s="33"/>
      <c r="I166" s="33"/>
      <c r="J166" s="33"/>
      <c r="K166" s="33"/>
      <c r="L166" s="33"/>
      <c r="M166" s="33"/>
      <c r="N166" s="33"/>
      <c r="O166" s="33"/>
      <c r="P166" s="33"/>
      <c r="Q166" s="112"/>
      <c r="R166" s="39"/>
      <c r="S166" s="40">
        <f>$G166+$H166+IF(ISBLANK($E166),0,$F166*VLOOKUP($E166,'INFO_Matières recyclables'!$F$4:$H$5,2,0))</f>
        <v>0</v>
      </c>
      <c r="T166" s="40">
        <f>$I166+$J166+$K166+$L166+$M166+$N166+$O166+$P166+$Q166+$F166+IF(ISBLANK($E166),0,$F166*(1-VLOOKUP($E166,'INFO_Matières recyclables'!F155:H156,2,0)))</f>
        <v>0</v>
      </c>
      <c r="U166" s="40">
        <f>$G166+$I166+$J166+$K166+$L166+$M166+IF(ISBLANK($E166),0,$F166*VLOOKUP($E166,'INFO_Matières recyclables'!$F$4:$H$5,3,0))</f>
        <v>0</v>
      </c>
      <c r="V166" s="40">
        <f>$H166+$N166+$O166+$P166+$Q166+IF(ISBLANK($E166),0,$F166*(1-VLOOKUP($E166,'INFO_Matières recyclables'!F155:H156,3,0)))</f>
        <v>0</v>
      </c>
    </row>
    <row r="167" spans="2:22" x14ac:dyDescent="0.3">
      <c r="B167" s="5"/>
      <c r="C167" s="5"/>
      <c r="D167" s="25"/>
      <c r="E167" s="35"/>
      <c r="F167" s="108"/>
      <c r="G167" s="111"/>
      <c r="H167" s="33"/>
      <c r="I167" s="33"/>
      <c r="J167" s="33"/>
      <c r="K167" s="33"/>
      <c r="L167" s="33"/>
      <c r="M167" s="33"/>
      <c r="N167" s="33"/>
      <c r="O167" s="33"/>
      <c r="P167" s="33"/>
      <c r="Q167" s="112"/>
      <c r="R167" s="39"/>
      <c r="S167" s="40">
        <f>$G167+$H167+IF(ISBLANK($E167),0,$F167*VLOOKUP($E167,'INFO_Matières recyclables'!$F$4:$H$5,2,0))</f>
        <v>0</v>
      </c>
      <c r="T167" s="40">
        <f>$I167+$J167+$K167+$L167+$M167+$N167+$O167+$P167+$Q167+$F167+IF(ISBLANK($E167),0,$F167*(1-VLOOKUP($E167,'INFO_Matières recyclables'!F156:H157,2,0)))</f>
        <v>0</v>
      </c>
      <c r="U167" s="40">
        <f>$G167+$I167+$J167+$K167+$L167+$M167+IF(ISBLANK($E167),0,$F167*VLOOKUP($E167,'INFO_Matières recyclables'!$F$4:$H$5,3,0))</f>
        <v>0</v>
      </c>
      <c r="V167" s="40">
        <f>$H167+$N167+$O167+$P167+$Q167+IF(ISBLANK($E167),0,$F167*(1-VLOOKUP($E167,'INFO_Matières recyclables'!F156:H157,3,0)))</f>
        <v>0</v>
      </c>
    </row>
    <row r="168" spans="2:22" x14ac:dyDescent="0.3">
      <c r="B168" s="5"/>
      <c r="C168" s="5"/>
      <c r="D168" s="25"/>
      <c r="E168" s="35"/>
      <c r="F168" s="108"/>
      <c r="G168" s="111"/>
      <c r="H168" s="33"/>
      <c r="I168" s="33"/>
      <c r="J168" s="33"/>
      <c r="K168" s="33"/>
      <c r="L168" s="33"/>
      <c r="M168" s="33"/>
      <c r="N168" s="33"/>
      <c r="O168" s="33"/>
      <c r="P168" s="33"/>
      <c r="Q168" s="112"/>
      <c r="R168" s="39"/>
      <c r="S168" s="40">
        <f>$G168+$H168+IF(ISBLANK($E168),0,$F168*VLOOKUP($E168,'INFO_Matières recyclables'!$F$4:$H$5,2,0))</f>
        <v>0</v>
      </c>
      <c r="T168" s="40">
        <f>$I168+$J168+$K168+$L168+$M168+$N168+$O168+$P168+$Q168+$F168+IF(ISBLANK($E168),0,$F168*(1-VLOOKUP($E168,'INFO_Matières recyclables'!F157:H158,2,0)))</f>
        <v>0</v>
      </c>
      <c r="U168" s="40">
        <f>$G168+$I168+$J168+$K168+$L168+$M168+IF(ISBLANK($E168),0,$F168*VLOOKUP($E168,'INFO_Matières recyclables'!$F$4:$H$5,3,0))</f>
        <v>0</v>
      </c>
      <c r="V168" s="40">
        <f>$H168+$N168+$O168+$P168+$Q168+IF(ISBLANK($E168),0,$F168*(1-VLOOKUP($E168,'INFO_Matières recyclables'!F157:H158,3,0)))</f>
        <v>0</v>
      </c>
    </row>
    <row r="169" spans="2:22" x14ac:dyDescent="0.3">
      <c r="B169" s="5"/>
      <c r="C169" s="5"/>
      <c r="D169" s="25"/>
      <c r="E169" s="35"/>
      <c r="F169" s="108"/>
      <c r="G169" s="111"/>
      <c r="H169" s="33"/>
      <c r="I169" s="33"/>
      <c r="J169" s="33"/>
      <c r="K169" s="33"/>
      <c r="L169" s="33"/>
      <c r="M169" s="33"/>
      <c r="N169" s="33"/>
      <c r="O169" s="33"/>
      <c r="P169" s="33"/>
      <c r="Q169" s="112"/>
      <c r="R169" s="39"/>
      <c r="S169" s="40">
        <f>$G169+$H169+IF(ISBLANK($E169),0,$F169*VLOOKUP($E169,'INFO_Matières recyclables'!$F$4:$H$5,2,0))</f>
        <v>0</v>
      </c>
      <c r="T169" s="40">
        <f>$I169+$J169+$K169+$L169+$M169+$N169+$O169+$P169+$Q169+$F169+IF(ISBLANK($E169),0,$F169*(1-VLOOKUP($E169,'INFO_Matières recyclables'!F158:H159,2,0)))</f>
        <v>0</v>
      </c>
      <c r="U169" s="40">
        <f>$G169+$I169+$J169+$K169+$L169+$M169+IF(ISBLANK($E169),0,$F169*VLOOKUP($E169,'INFO_Matières recyclables'!$F$4:$H$5,3,0))</f>
        <v>0</v>
      </c>
      <c r="V169" s="40">
        <f>$H169+$N169+$O169+$P169+$Q169+IF(ISBLANK($E169),0,$F169*(1-VLOOKUP($E169,'INFO_Matières recyclables'!F158:H159,3,0)))</f>
        <v>0</v>
      </c>
    </row>
    <row r="170" spans="2:22" x14ac:dyDescent="0.3">
      <c r="B170" s="5"/>
      <c r="C170" s="5"/>
      <c r="D170" s="25"/>
      <c r="E170" s="35"/>
      <c r="F170" s="108"/>
      <c r="G170" s="111"/>
      <c r="H170" s="33"/>
      <c r="I170" s="33"/>
      <c r="J170" s="33"/>
      <c r="K170" s="33"/>
      <c r="L170" s="33"/>
      <c r="M170" s="33"/>
      <c r="N170" s="33"/>
      <c r="O170" s="33"/>
      <c r="P170" s="33"/>
      <c r="Q170" s="112"/>
      <c r="R170" s="39"/>
      <c r="S170" s="40">
        <f>$G170+$H170+IF(ISBLANK($E170),0,$F170*VLOOKUP($E170,'INFO_Matières recyclables'!$F$4:$H$5,2,0))</f>
        <v>0</v>
      </c>
      <c r="T170" s="40">
        <f>$I170+$J170+$K170+$L170+$M170+$N170+$O170+$P170+$Q170+$F170+IF(ISBLANK($E170),0,$F170*(1-VLOOKUP($E170,'INFO_Matières recyclables'!F159:H160,2,0)))</f>
        <v>0</v>
      </c>
      <c r="U170" s="40">
        <f>$G170+$I170+$J170+$K170+$L170+$M170+IF(ISBLANK($E170),0,$F170*VLOOKUP($E170,'INFO_Matières recyclables'!$F$4:$H$5,3,0))</f>
        <v>0</v>
      </c>
      <c r="V170" s="40">
        <f>$H170+$N170+$O170+$P170+$Q170+IF(ISBLANK($E170),0,$F170*(1-VLOOKUP($E170,'INFO_Matières recyclables'!F159:H160,3,0)))</f>
        <v>0</v>
      </c>
    </row>
    <row r="171" spans="2:22" x14ac:dyDescent="0.3">
      <c r="B171" s="5"/>
      <c r="C171" s="5"/>
      <c r="D171" s="25"/>
      <c r="E171" s="35"/>
      <c r="F171" s="108"/>
      <c r="G171" s="111"/>
      <c r="H171" s="33"/>
      <c r="I171" s="33"/>
      <c r="J171" s="33"/>
      <c r="K171" s="33"/>
      <c r="L171" s="33"/>
      <c r="M171" s="33"/>
      <c r="N171" s="33"/>
      <c r="O171" s="33"/>
      <c r="P171" s="33"/>
      <c r="Q171" s="112"/>
      <c r="R171" s="39"/>
      <c r="S171" s="40">
        <f>$G171+$H171+IF(ISBLANK($E171),0,$F171*VLOOKUP($E171,'INFO_Matières recyclables'!$F$4:$H$5,2,0))</f>
        <v>0</v>
      </c>
      <c r="T171" s="40">
        <f>$I171+$J171+$K171+$L171+$M171+$N171+$O171+$P171+$Q171+$F171+IF(ISBLANK($E171),0,$F171*(1-VLOOKUP($E171,'INFO_Matières recyclables'!F160:H161,2,0)))</f>
        <v>0</v>
      </c>
      <c r="U171" s="40">
        <f>$G171+$I171+$J171+$K171+$L171+$M171+IF(ISBLANK($E171),0,$F171*VLOOKUP($E171,'INFO_Matières recyclables'!$F$4:$H$5,3,0))</f>
        <v>0</v>
      </c>
      <c r="V171" s="40">
        <f>$H171+$N171+$O171+$P171+$Q171+IF(ISBLANK($E171),0,$F171*(1-VLOOKUP($E171,'INFO_Matières recyclables'!F160:H161,3,0)))</f>
        <v>0</v>
      </c>
    </row>
    <row r="172" spans="2:22" x14ac:dyDescent="0.3">
      <c r="B172" s="5"/>
      <c r="C172" s="5"/>
      <c r="D172" s="25"/>
      <c r="E172" s="35"/>
      <c r="F172" s="108"/>
      <c r="G172" s="111"/>
      <c r="H172" s="33"/>
      <c r="I172" s="33"/>
      <c r="J172" s="33"/>
      <c r="K172" s="33"/>
      <c r="L172" s="33"/>
      <c r="M172" s="33"/>
      <c r="N172" s="33"/>
      <c r="O172" s="33"/>
      <c r="P172" s="33"/>
      <c r="Q172" s="112"/>
      <c r="R172" s="39"/>
      <c r="S172" s="40">
        <f>$G172+$H172+IF(ISBLANK($E172),0,$F172*VLOOKUP($E172,'INFO_Matières recyclables'!$F$4:$H$5,2,0))</f>
        <v>0</v>
      </c>
      <c r="T172" s="40">
        <f>$I172+$J172+$K172+$L172+$M172+$N172+$O172+$P172+$Q172+$F172+IF(ISBLANK($E172),0,$F172*(1-VLOOKUP($E172,'INFO_Matières recyclables'!F161:H162,2,0)))</f>
        <v>0</v>
      </c>
      <c r="U172" s="40">
        <f>$G172+$I172+$J172+$K172+$L172+$M172+IF(ISBLANK($E172),0,$F172*VLOOKUP($E172,'INFO_Matières recyclables'!$F$4:$H$5,3,0))</f>
        <v>0</v>
      </c>
      <c r="V172" s="40">
        <f>$H172+$N172+$O172+$P172+$Q172+IF(ISBLANK($E172),0,$F172*(1-VLOOKUP($E172,'INFO_Matières recyclables'!F161:H162,3,0)))</f>
        <v>0</v>
      </c>
    </row>
    <row r="173" spans="2:22" x14ac:dyDescent="0.3">
      <c r="B173" s="5"/>
      <c r="C173" s="5"/>
      <c r="D173" s="25"/>
      <c r="E173" s="35"/>
      <c r="F173" s="108"/>
      <c r="G173" s="111"/>
      <c r="H173" s="33"/>
      <c r="I173" s="33"/>
      <c r="J173" s="33"/>
      <c r="K173" s="33"/>
      <c r="L173" s="33"/>
      <c r="M173" s="33"/>
      <c r="N173" s="33"/>
      <c r="O173" s="33"/>
      <c r="P173" s="33"/>
      <c r="Q173" s="112"/>
      <c r="R173" s="39"/>
      <c r="S173" s="40">
        <f>$G173+$H173+IF(ISBLANK($E173),0,$F173*VLOOKUP($E173,'INFO_Matières recyclables'!$F$4:$H$5,2,0))</f>
        <v>0</v>
      </c>
      <c r="T173" s="40">
        <f>$I173+$J173+$K173+$L173+$M173+$N173+$O173+$P173+$Q173+$F173+IF(ISBLANK($E173),0,$F173*(1-VLOOKUP($E173,'INFO_Matières recyclables'!F162:H163,2,0)))</f>
        <v>0</v>
      </c>
      <c r="U173" s="40">
        <f>$G173+$I173+$J173+$K173+$L173+$M173+IF(ISBLANK($E173),0,$F173*VLOOKUP($E173,'INFO_Matières recyclables'!$F$4:$H$5,3,0))</f>
        <v>0</v>
      </c>
      <c r="V173" s="40">
        <f>$H173+$N173+$O173+$P173+$Q173+IF(ISBLANK($E173),0,$F173*(1-VLOOKUP($E173,'INFO_Matières recyclables'!F162:H163,3,0)))</f>
        <v>0</v>
      </c>
    </row>
    <row r="174" spans="2:22" x14ac:dyDescent="0.3">
      <c r="B174" s="5"/>
      <c r="C174" s="5"/>
      <c r="D174" s="25"/>
      <c r="E174" s="35"/>
      <c r="F174" s="108"/>
      <c r="G174" s="111"/>
      <c r="H174" s="33"/>
      <c r="I174" s="33"/>
      <c r="J174" s="33"/>
      <c r="K174" s="33"/>
      <c r="L174" s="33"/>
      <c r="M174" s="33"/>
      <c r="N174" s="33"/>
      <c r="O174" s="33"/>
      <c r="P174" s="33"/>
      <c r="Q174" s="112"/>
      <c r="R174" s="39"/>
      <c r="S174" s="40">
        <f>$G174+$H174+IF(ISBLANK($E174),0,$F174*VLOOKUP($E174,'INFO_Matières recyclables'!$F$4:$H$5,2,0))</f>
        <v>0</v>
      </c>
      <c r="T174" s="40">
        <f>$I174+$J174+$K174+$L174+$M174+$N174+$O174+$P174+$Q174+$F174+IF(ISBLANK($E174),0,$F174*(1-VLOOKUP($E174,'INFO_Matières recyclables'!F163:H164,2,0)))</f>
        <v>0</v>
      </c>
      <c r="U174" s="40">
        <f>$G174+$I174+$J174+$K174+$L174+$M174+IF(ISBLANK($E174),0,$F174*VLOOKUP($E174,'INFO_Matières recyclables'!$F$4:$H$5,3,0))</f>
        <v>0</v>
      </c>
      <c r="V174" s="40">
        <f>$H174+$N174+$O174+$P174+$Q174+IF(ISBLANK($E174),0,$F174*(1-VLOOKUP($E174,'INFO_Matières recyclables'!F163:H164,3,0)))</f>
        <v>0</v>
      </c>
    </row>
    <row r="175" spans="2:22" x14ac:dyDescent="0.3">
      <c r="B175" s="5"/>
      <c r="C175" s="5"/>
      <c r="D175" s="25"/>
      <c r="E175" s="35"/>
      <c r="F175" s="108"/>
      <c r="G175" s="111"/>
      <c r="H175" s="33"/>
      <c r="I175" s="33"/>
      <c r="J175" s="33"/>
      <c r="K175" s="33"/>
      <c r="L175" s="33"/>
      <c r="M175" s="33"/>
      <c r="N175" s="33"/>
      <c r="O175" s="33"/>
      <c r="P175" s="33"/>
      <c r="Q175" s="112"/>
      <c r="R175" s="39"/>
      <c r="S175" s="40">
        <f>$G175+$H175+IF(ISBLANK($E175),0,$F175*VLOOKUP($E175,'INFO_Matières recyclables'!$F$4:$H$5,2,0))</f>
        <v>0</v>
      </c>
      <c r="T175" s="40">
        <f>$I175+$J175+$K175+$L175+$M175+$N175+$O175+$P175+$Q175+$F175+IF(ISBLANK($E175),0,$F175*(1-VLOOKUP($E175,'INFO_Matières recyclables'!F164:H165,2,0)))</f>
        <v>0</v>
      </c>
      <c r="U175" s="40">
        <f>$G175+$I175+$J175+$K175+$L175+$M175+IF(ISBLANK($E175),0,$F175*VLOOKUP($E175,'INFO_Matières recyclables'!$F$4:$H$5,3,0))</f>
        <v>0</v>
      </c>
      <c r="V175" s="40">
        <f>$H175+$N175+$O175+$P175+$Q175+IF(ISBLANK($E175),0,$F175*(1-VLOOKUP($E175,'INFO_Matières recyclables'!F164:H165,3,0)))</f>
        <v>0</v>
      </c>
    </row>
    <row r="176" spans="2:22" x14ac:dyDescent="0.3">
      <c r="B176" s="5"/>
      <c r="C176" s="5"/>
      <c r="D176" s="25"/>
      <c r="E176" s="35"/>
      <c r="F176" s="108"/>
      <c r="G176" s="111"/>
      <c r="H176" s="33"/>
      <c r="I176" s="33"/>
      <c r="J176" s="33"/>
      <c r="K176" s="33"/>
      <c r="L176" s="33"/>
      <c r="M176" s="33"/>
      <c r="N176" s="33"/>
      <c r="O176" s="33"/>
      <c r="P176" s="33"/>
      <c r="Q176" s="112"/>
      <c r="R176" s="39"/>
      <c r="S176" s="40">
        <f>$G176+$H176+IF(ISBLANK($E176),0,$F176*VLOOKUP($E176,'INFO_Matières recyclables'!$F$4:$H$5,2,0))</f>
        <v>0</v>
      </c>
      <c r="T176" s="40">
        <f>$I176+$J176+$K176+$L176+$M176+$N176+$O176+$P176+$Q176+$F176+IF(ISBLANK($E176),0,$F176*(1-VLOOKUP($E176,'INFO_Matières recyclables'!F165:H166,2,0)))</f>
        <v>0</v>
      </c>
      <c r="U176" s="40">
        <f>$G176+$I176+$J176+$K176+$L176+$M176+IF(ISBLANK($E176),0,$F176*VLOOKUP($E176,'INFO_Matières recyclables'!$F$4:$H$5,3,0))</f>
        <v>0</v>
      </c>
      <c r="V176" s="40">
        <f>$H176+$N176+$O176+$P176+$Q176+IF(ISBLANK($E176),0,$F176*(1-VLOOKUP($E176,'INFO_Matières recyclables'!F165:H166,3,0)))</f>
        <v>0</v>
      </c>
    </row>
    <row r="177" spans="2:22" x14ac:dyDescent="0.3">
      <c r="B177" s="5"/>
      <c r="C177" s="5"/>
      <c r="D177" s="25"/>
      <c r="E177" s="35"/>
      <c r="F177" s="108"/>
      <c r="G177" s="111"/>
      <c r="H177" s="33"/>
      <c r="I177" s="33"/>
      <c r="J177" s="33"/>
      <c r="K177" s="33"/>
      <c r="L177" s="33"/>
      <c r="M177" s="33"/>
      <c r="N177" s="33"/>
      <c r="O177" s="33"/>
      <c r="P177" s="33"/>
      <c r="Q177" s="112"/>
      <c r="R177" s="39"/>
      <c r="S177" s="40">
        <f>$G177+$H177+IF(ISBLANK($E177),0,$F177*VLOOKUP($E177,'INFO_Matières recyclables'!$F$4:$H$5,2,0))</f>
        <v>0</v>
      </c>
      <c r="T177" s="40">
        <f>$I177+$J177+$K177+$L177+$M177+$N177+$O177+$P177+$Q177+$F177+IF(ISBLANK($E177),0,$F177*(1-VLOOKUP($E177,'INFO_Matières recyclables'!F166:H167,2,0)))</f>
        <v>0</v>
      </c>
      <c r="U177" s="40">
        <f>$G177+$I177+$J177+$K177+$L177+$M177+IF(ISBLANK($E177),0,$F177*VLOOKUP($E177,'INFO_Matières recyclables'!$F$4:$H$5,3,0))</f>
        <v>0</v>
      </c>
      <c r="V177" s="40">
        <f>$H177+$N177+$O177+$P177+$Q177+IF(ISBLANK($E177),0,$F177*(1-VLOOKUP($E177,'INFO_Matières recyclables'!F166:H167,3,0)))</f>
        <v>0</v>
      </c>
    </row>
    <row r="178" spans="2:22" x14ac:dyDescent="0.3">
      <c r="B178" s="5"/>
      <c r="C178" s="5"/>
      <c r="D178" s="25"/>
      <c r="E178" s="35"/>
      <c r="F178" s="108"/>
      <c r="G178" s="111"/>
      <c r="H178" s="33"/>
      <c r="I178" s="33"/>
      <c r="J178" s="33"/>
      <c r="K178" s="33"/>
      <c r="L178" s="33"/>
      <c r="M178" s="33"/>
      <c r="N178" s="33"/>
      <c r="O178" s="33"/>
      <c r="P178" s="33"/>
      <c r="Q178" s="112"/>
      <c r="R178" s="39"/>
      <c r="S178" s="40">
        <f>$G178+$H178+IF(ISBLANK($E178),0,$F178*VLOOKUP($E178,'INFO_Matières recyclables'!$F$4:$H$5,2,0))</f>
        <v>0</v>
      </c>
      <c r="T178" s="40">
        <f>$I178+$J178+$K178+$L178+$M178+$N178+$O178+$P178+$Q178+$F178+IF(ISBLANK($E178),0,$F178*(1-VLOOKUP($E178,'INFO_Matières recyclables'!F167:H168,2,0)))</f>
        <v>0</v>
      </c>
      <c r="U178" s="40">
        <f>$G178+$I178+$J178+$K178+$L178+$M178+IF(ISBLANK($E178),0,$F178*VLOOKUP($E178,'INFO_Matières recyclables'!$F$4:$H$5,3,0))</f>
        <v>0</v>
      </c>
      <c r="V178" s="40">
        <f>$H178+$N178+$O178+$P178+$Q178+IF(ISBLANK($E178),0,$F178*(1-VLOOKUP($E178,'INFO_Matières recyclables'!F167:H168,3,0)))</f>
        <v>0</v>
      </c>
    </row>
    <row r="179" spans="2:22" x14ac:dyDescent="0.3">
      <c r="B179" s="5"/>
      <c r="C179" s="5"/>
      <c r="D179" s="25"/>
      <c r="E179" s="35"/>
      <c r="F179" s="108"/>
      <c r="G179" s="111"/>
      <c r="H179" s="33"/>
      <c r="I179" s="33"/>
      <c r="J179" s="33"/>
      <c r="K179" s="33"/>
      <c r="L179" s="33"/>
      <c r="M179" s="33"/>
      <c r="N179" s="33"/>
      <c r="O179" s="33"/>
      <c r="P179" s="33"/>
      <c r="Q179" s="112"/>
      <c r="R179" s="39"/>
      <c r="S179" s="40">
        <f>$G179+$H179+IF(ISBLANK($E179),0,$F179*VLOOKUP($E179,'INFO_Matières recyclables'!$F$4:$H$5,2,0))</f>
        <v>0</v>
      </c>
      <c r="T179" s="40">
        <f>$I179+$J179+$K179+$L179+$M179+$N179+$O179+$P179+$Q179+$F179+IF(ISBLANK($E179),0,$F179*(1-VLOOKUP($E179,'INFO_Matières recyclables'!F168:H169,2,0)))</f>
        <v>0</v>
      </c>
      <c r="U179" s="40">
        <f>$G179+$I179+$J179+$K179+$L179+$M179+IF(ISBLANK($E179),0,$F179*VLOOKUP($E179,'INFO_Matières recyclables'!$F$4:$H$5,3,0))</f>
        <v>0</v>
      </c>
      <c r="V179" s="40">
        <f>$H179+$N179+$O179+$P179+$Q179+IF(ISBLANK($E179),0,$F179*(1-VLOOKUP($E179,'INFO_Matières recyclables'!F168:H169,3,0)))</f>
        <v>0</v>
      </c>
    </row>
    <row r="180" spans="2:22" x14ac:dyDescent="0.3">
      <c r="B180" s="5"/>
      <c r="C180" s="5"/>
      <c r="D180" s="25"/>
      <c r="E180" s="35"/>
      <c r="F180" s="108"/>
      <c r="G180" s="111"/>
      <c r="H180" s="33"/>
      <c r="I180" s="33"/>
      <c r="J180" s="33"/>
      <c r="K180" s="33"/>
      <c r="L180" s="33"/>
      <c r="M180" s="33"/>
      <c r="N180" s="33"/>
      <c r="O180" s="33"/>
      <c r="P180" s="33"/>
      <c r="Q180" s="112"/>
      <c r="R180" s="39"/>
      <c r="S180" s="40">
        <f>$G180+$H180+IF(ISBLANK($E180),0,$F180*VLOOKUP($E180,'INFO_Matières recyclables'!$F$4:$H$5,2,0))</f>
        <v>0</v>
      </c>
      <c r="T180" s="40">
        <f>$I180+$J180+$K180+$L180+$M180+$N180+$O180+$P180+$Q180+$F180+IF(ISBLANK($E180),0,$F180*(1-VLOOKUP($E180,'INFO_Matières recyclables'!F169:H170,2,0)))</f>
        <v>0</v>
      </c>
      <c r="U180" s="40">
        <f>$G180+$I180+$J180+$K180+$L180+$M180+IF(ISBLANK($E180),0,$F180*VLOOKUP($E180,'INFO_Matières recyclables'!$F$4:$H$5,3,0))</f>
        <v>0</v>
      </c>
      <c r="V180" s="40">
        <f>$H180+$N180+$O180+$P180+$Q180+IF(ISBLANK($E180),0,$F180*(1-VLOOKUP($E180,'INFO_Matières recyclables'!F169:H170,3,0)))</f>
        <v>0</v>
      </c>
    </row>
    <row r="181" spans="2:22" x14ac:dyDescent="0.3">
      <c r="B181" s="5"/>
      <c r="C181" s="5"/>
      <c r="D181" s="25"/>
      <c r="E181" s="35"/>
      <c r="F181" s="108"/>
      <c r="G181" s="111"/>
      <c r="H181" s="33"/>
      <c r="I181" s="33"/>
      <c r="J181" s="33"/>
      <c r="K181" s="33"/>
      <c r="L181" s="33"/>
      <c r="M181" s="33"/>
      <c r="N181" s="33"/>
      <c r="O181" s="33"/>
      <c r="P181" s="33"/>
      <c r="Q181" s="112"/>
      <c r="R181" s="39"/>
      <c r="S181" s="40">
        <f>$G181+$H181+IF(ISBLANK($E181),0,$F181*VLOOKUP($E181,'INFO_Matières recyclables'!$F$4:$H$5,2,0))</f>
        <v>0</v>
      </c>
      <c r="T181" s="40">
        <f>$I181+$J181+$K181+$L181+$M181+$N181+$O181+$P181+$Q181+$F181+IF(ISBLANK($E181),0,$F181*(1-VLOOKUP($E181,'INFO_Matières recyclables'!F170:H171,2,0)))</f>
        <v>0</v>
      </c>
      <c r="U181" s="40">
        <f>$G181+$I181+$J181+$K181+$L181+$M181+IF(ISBLANK($E181),0,$F181*VLOOKUP($E181,'INFO_Matières recyclables'!$F$4:$H$5,3,0))</f>
        <v>0</v>
      </c>
      <c r="V181" s="40">
        <f>$H181+$N181+$O181+$P181+$Q181+IF(ISBLANK($E181),0,$F181*(1-VLOOKUP($E181,'INFO_Matières recyclables'!F170:H171,3,0)))</f>
        <v>0</v>
      </c>
    </row>
    <row r="182" spans="2:22" x14ac:dyDescent="0.3">
      <c r="B182" s="5"/>
      <c r="C182" s="5"/>
      <c r="D182" s="25"/>
      <c r="E182" s="35"/>
      <c r="F182" s="108"/>
      <c r="G182" s="111"/>
      <c r="H182" s="33"/>
      <c r="I182" s="33"/>
      <c r="J182" s="33"/>
      <c r="K182" s="33"/>
      <c r="L182" s="33"/>
      <c r="M182" s="33"/>
      <c r="N182" s="33"/>
      <c r="O182" s="33"/>
      <c r="P182" s="33"/>
      <c r="Q182" s="112"/>
      <c r="R182" s="39"/>
      <c r="S182" s="40">
        <f>$G182+$H182+IF(ISBLANK($E182),0,$F182*VLOOKUP($E182,'INFO_Matières recyclables'!$F$4:$H$5,2,0))</f>
        <v>0</v>
      </c>
      <c r="T182" s="40">
        <f>$I182+$J182+$K182+$L182+$M182+$N182+$O182+$P182+$Q182+$F182+IF(ISBLANK($E182),0,$F182*(1-VLOOKUP($E182,'INFO_Matières recyclables'!F171:H172,2,0)))</f>
        <v>0</v>
      </c>
      <c r="U182" s="40">
        <f>$G182+$I182+$J182+$K182+$L182+$M182+IF(ISBLANK($E182),0,$F182*VLOOKUP($E182,'INFO_Matières recyclables'!$F$4:$H$5,3,0))</f>
        <v>0</v>
      </c>
      <c r="V182" s="40">
        <f>$H182+$N182+$O182+$P182+$Q182+IF(ISBLANK($E182),0,$F182*(1-VLOOKUP($E182,'INFO_Matières recyclables'!F171:H172,3,0)))</f>
        <v>0</v>
      </c>
    </row>
    <row r="183" spans="2:22" x14ac:dyDescent="0.3">
      <c r="B183" s="5"/>
      <c r="C183" s="5"/>
      <c r="D183" s="25"/>
      <c r="E183" s="35"/>
      <c r="F183" s="108"/>
      <c r="G183" s="111"/>
      <c r="H183" s="33"/>
      <c r="I183" s="33"/>
      <c r="J183" s="33"/>
      <c r="K183" s="33"/>
      <c r="L183" s="33"/>
      <c r="M183" s="33"/>
      <c r="N183" s="33"/>
      <c r="O183" s="33"/>
      <c r="P183" s="33"/>
      <c r="Q183" s="112"/>
      <c r="R183" s="39"/>
      <c r="S183" s="40">
        <f>$G183+$H183+IF(ISBLANK($E183),0,$F183*VLOOKUP($E183,'INFO_Matières recyclables'!$F$4:$H$5,2,0))</f>
        <v>0</v>
      </c>
      <c r="T183" s="40">
        <f>$I183+$J183+$K183+$L183+$M183+$N183+$O183+$P183+$Q183+$F183+IF(ISBLANK($E183),0,$F183*(1-VLOOKUP($E183,'INFO_Matières recyclables'!F172:H173,2,0)))</f>
        <v>0</v>
      </c>
      <c r="U183" s="40">
        <f>$G183+$I183+$J183+$K183+$L183+$M183+IF(ISBLANK($E183),0,$F183*VLOOKUP($E183,'INFO_Matières recyclables'!$F$4:$H$5,3,0))</f>
        <v>0</v>
      </c>
      <c r="V183" s="40">
        <f>$H183+$N183+$O183+$P183+$Q183+IF(ISBLANK($E183),0,$F183*(1-VLOOKUP($E183,'INFO_Matières recyclables'!F172:H173,3,0)))</f>
        <v>0</v>
      </c>
    </row>
    <row r="184" spans="2:22" x14ac:dyDescent="0.3">
      <c r="B184" s="5"/>
      <c r="C184" s="5"/>
      <c r="D184" s="25"/>
      <c r="E184" s="35"/>
      <c r="F184" s="108"/>
      <c r="G184" s="111"/>
      <c r="H184" s="33"/>
      <c r="I184" s="33"/>
      <c r="J184" s="33"/>
      <c r="K184" s="33"/>
      <c r="L184" s="33"/>
      <c r="M184" s="33"/>
      <c r="N184" s="33"/>
      <c r="O184" s="33"/>
      <c r="P184" s="33"/>
      <c r="Q184" s="112"/>
      <c r="R184" s="39"/>
      <c r="S184" s="40">
        <f>$G184+$H184+IF(ISBLANK($E184),0,$F184*VLOOKUP($E184,'INFO_Matières recyclables'!$F$4:$H$5,2,0))</f>
        <v>0</v>
      </c>
      <c r="T184" s="40">
        <f>$I184+$J184+$K184+$L184+$M184+$N184+$O184+$P184+$Q184+$F184+IF(ISBLANK($E184),0,$F184*(1-VLOOKUP($E184,'INFO_Matières recyclables'!F173:H174,2,0)))</f>
        <v>0</v>
      </c>
      <c r="U184" s="40">
        <f>$G184+$I184+$J184+$K184+$L184+$M184+IF(ISBLANK($E184),0,$F184*VLOOKUP($E184,'INFO_Matières recyclables'!$F$4:$H$5,3,0))</f>
        <v>0</v>
      </c>
      <c r="V184" s="40">
        <f>$H184+$N184+$O184+$P184+$Q184+IF(ISBLANK($E184),0,$F184*(1-VLOOKUP($E184,'INFO_Matières recyclables'!F173:H174,3,0)))</f>
        <v>0</v>
      </c>
    </row>
    <row r="185" spans="2:22" x14ac:dyDescent="0.3">
      <c r="B185" s="5"/>
      <c r="C185" s="5"/>
      <c r="D185" s="25"/>
      <c r="E185" s="35"/>
      <c r="F185" s="108"/>
      <c r="G185" s="111"/>
      <c r="H185" s="33"/>
      <c r="I185" s="33"/>
      <c r="J185" s="33"/>
      <c r="K185" s="33"/>
      <c r="L185" s="33"/>
      <c r="M185" s="33"/>
      <c r="N185" s="33"/>
      <c r="O185" s="33"/>
      <c r="P185" s="33"/>
      <c r="Q185" s="112"/>
      <c r="R185" s="39"/>
      <c r="S185" s="40">
        <f>$G185+$H185+IF(ISBLANK($E185),0,$F185*VLOOKUP($E185,'INFO_Matières recyclables'!$F$4:$H$5,2,0))</f>
        <v>0</v>
      </c>
      <c r="T185" s="40">
        <f>$I185+$J185+$K185+$L185+$M185+$N185+$O185+$P185+$Q185+$F185+IF(ISBLANK($E185),0,$F185*(1-VLOOKUP($E185,'INFO_Matières recyclables'!F174:H175,2,0)))</f>
        <v>0</v>
      </c>
      <c r="U185" s="40">
        <f>$G185+$I185+$J185+$K185+$L185+$M185+IF(ISBLANK($E185),0,$F185*VLOOKUP($E185,'INFO_Matières recyclables'!$F$4:$H$5,3,0))</f>
        <v>0</v>
      </c>
      <c r="V185" s="40">
        <f>$H185+$N185+$O185+$P185+$Q185+IF(ISBLANK($E185),0,$F185*(1-VLOOKUP($E185,'INFO_Matières recyclables'!F174:H175,3,0)))</f>
        <v>0</v>
      </c>
    </row>
    <row r="186" spans="2:22" x14ac:dyDescent="0.3">
      <c r="B186" s="5"/>
      <c r="C186" s="5"/>
      <c r="D186" s="25"/>
      <c r="E186" s="35"/>
      <c r="F186" s="108"/>
      <c r="G186" s="111"/>
      <c r="H186" s="33"/>
      <c r="I186" s="33"/>
      <c r="J186" s="33"/>
      <c r="K186" s="33"/>
      <c r="L186" s="33"/>
      <c r="M186" s="33"/>
      <c r="N186" s="33"/>
      <c r="O186" s="33"/>
      <c r="P186" s="33"/>
      <c r="Q186" s="112"/>
      <c r="R186" s="39"/>
      <c r="S186" s="40">
        <f>$G186+$H186+IF(ISBLANK($E186),0,$F186*VLOOKUP($E186,'INFO_Matières recyclables'!$F$4:$H$5,2,0))</f>
        <v>0</v>
      </c>
      <c r="T186" s="40">
        <f>$I186+$J186+$K186+$L186+$M186+$N186+$O186+$P186+$Q186+$F186+IF(ISBLANK($E186),0,$F186*(1-VLOOKUP($E186,'INFO_Matières recyclables'!F175:H176,2,0)))</f>
        <v>0</v>
      </c>
      <c r="U186" s="40">
        <f>$G186+$I186+$J186+$K186+$L186+$M186+IF(ISBLANK($E186),0,$F186*VLOOKUP($E186,'INFO_Matières recyclables'!$F$4:$H$5,3,0))</f>
        <v>0</v>
      </c>
      <c r="V186" s="40">
        <f>$H186+$N186+$O186+$P186+$Q186+IF(ISBLANK($E186),0,$F186*(1-VLOOKUP($E186,'INFO_Matières recyclables'!F175:H176,3,0)))</f>
        <v>0</v>
      </c>
    </row>
    <row r="187" spans="2:22" x14ac:dyDescent="0.3">
      <c r="B187" s="5"/>
      <c r="C187" s="5"/>
      <c r="D187" s="25"/>
      <c r="E187" s="35"/>
      <c r="F187" s="108"/>
      <c r="G187" s="111"/>
      <c r="H187" s="33"/>
      <c r="I187" s="33"/>
      <c r="J187" s="33"/>
      <c r="K187" s="33"/>
      <c r="L187" s="33"/>
      <c r="M187" s="33"/>
      <c r="N187" s="33"/>
      <c r="O187" s="33"/>
      <c r="P187" s="33"/>
      <c r="Q187" s="112"/>
      <c r="R187" s="39"/>
      <c r="S187" s="40">
        <f>$G187+$H187+IF(ISBLANK($E187),0,$F187*VLOOKUP($E187,'INFO_Matières recyclables'!$F$4:$H$5,2,0))</f>
        <v>0</v>
      </c>
      <c r="T187" s="40">
        <f>$I187+$J187+$K187+$L187+$M187+$N187+$O187+$P187+$Q187+$F187+IF(ISBLANK($E187),0,$F187*(1-VLOOKUP($E187,'INFO_Matières recyclables'!F176:H177,2,0)))</f>
        <v>0</v>
      </c>
      <c r="U187" s="40">
        <f>$G187+$I187+$J187+$K187+$L187+$M187+IF(ISBLANK($E187),0,$F187*VLOOKUP($E187,'INFO_Matières recyclables'!$F$4:$H$5,3,0))</f>
        <v>0</v>
      </c>
      <c r="V187" s="40">
        <f>$H187+$N187+$O187+$P187+$Q187+IF(ISBLANK($E187),0,$F187*(1-VLOOKUP($E187,'INFO_Matières recyclables'!F176:H177,3,0)))</f>
        <v>0</v>
      </c>
    </row>
    <row r="188" spans="2:22" x14ac:dyDescent="0.3">
      <c r="B188" s="5"/>
      <c r="C188" s="5"/>
      <c r="D188" s="25"/>
      <c r="E188" s="35"/>
      <c r="F188" s="108"/>
      <c r="G188" s="111"/>
      <c r="H188" s="33"/>
      <c r="I188" s="33"/>
      <c r="J188" s="33"/>
      <c r="K188" s="33"/>
      <c r="L188" s="33"/>
      <c r="M188" s="33"/>
      <c r="N188" s="33"/>
      <c r="O188" s="33"/>
      <c r="P188" s="33"/>
      <c r="Q188" s="112"/>
      <c r="R188" s="39"/>
      <c r="S188" s="40">
        <f>$G188+$H188+IF(ISBLANK($E188),0,$F188*VLOOKUP($E188,'INFO_Matières recyclables'!$F$4:$H$5,2,0))</f>
        <v>0</v>
      </c>
      <c r="T188" s="40">
        <f>$I188+$J188+$K188+$L188+$M188+$N188+$O188+$P188+$Q188+$F188+IF(ISBLANK($E188),0,$F188*(1-VLOOKUP($E188,'INFO_Matières recyclables'!F177:H178,2,0)))</f>
        <v>0</v>
      </c>
      <c r="U188" s="40">
        <f>$G188+$I188+$J188+$K188+$L188+$M188+IF(ISBLANK($E188),0,$F188*VLOOKUP($E188,'INFO_Matières recyclables'!$F$4:$H$5,3,0))</f>
        <v>0</v>
      </c>
      <c r="V188" s="40">
        <f>$H188+$N188+$O188+$P188+$Q188+IF(ISBLANK($E188),0,$F188*(1-VLOOKUP($E188,'INFO_Matières recyclables'!F177:H178,3,0)))</f>
        <v>0</v>
      </c>
    </row>
    <row r="189" spans="2:22" x14ac:dyDescent="0.3">
      <c r="B189" s="5"/>
      <c r="C189" s="5"/>
      <c r="D189" s="25"/>
      <c r="E189" s="35"/>
      <c r="F189" s="108"/>
      <c r="G189" s="111"/>
      <c r="H189" s="33"/>
      <c r="I189" s="33"/>
      <c r="J189" s="33"/>
      <c r="K189" s="33"/>
      <c r="L189" s="33"/>
      <c r="M189" s="33"/>
      <c r="N189" s="33"/>
      <c r="O189" s="33"/>
      <c r="P189" s="33"/>
      <c r="Q189" s="112"/>
      <c r="R189" s="39"/>
      <c r="S189" s="40">
        <f>$G189+$H189+IF(ISBLANK($E189),0,$F189*VLOOKUP($E189,'INFO_Matières recyclables'!$F$4:$H$5,2,0))</f>
        <v>0</v>
      </c>
      <c r="T189" s="40">
        <f>$I189+$J189+$K189+$L189+$M189+$N189+$O189+$P189+$Q189+$F189+IF(ISBLANK($E189),0,$F189*(1-VLOOKUP($E189,'INFO_Matières recyclables'!F178:H179,2,0)))</f>
        <v>0</v>
      </c>
      <c r="U189" s="40">
        <f>$G189+$I189+$J189+$K189+$L189+$M189+IF(ISBLANK($E189),0,$F189*VLOOKUP($E189,'INFO_Matières recyclables'!$F$4:$H$5,3,0))</f>
        <v>0</v>
      </c>
      <c r="V189" s="40">
        <f>$H189+$N189+$O189+$P189+$Q189+IF(ISBLANK($E189),0,$F189*(1-VLOOKUP($E189,'INFO_Matières recyclables'!F178:H179,3,0)))</f>
        <v>0</v>
      </c>
    </row>
    <row r="190" spans="2:22" x14ac:dyDescent="0.3">
      <c r="B190" s="5"/>
      <c r="C190" s="5"/>
      <c r="D190" s="25"/>
      <c r="E190" s="35"/>
      <c r="F190" s="108"/>
      <c r="G190" s="111"/>
      <c r="H190" s="33"/>
      <c r="I190" s="33"/>
      <c r="J190" s="33"/>
      <c r="K190" s="33"/>
      <c r="L190" s="33"/>
      <c r="M190" s="33"/>
      <c r="N190" s="33"/>
      <c r="O190" s="33"/>
      <c r="P190" s="33"/>
      <c r="Q190" s="112"/>
      <c r="R190" s="39"/>
      <c r="S190" s="40">
        <f>$G190+$H190+IF(ISBLANK($E190),0,$F190*VLOOKUP($E190,'INFO_Matières recyclables'!$F$4:$H$5,2,0))</f>
        <v>0</v>
      </c>
      <c r="T190" s="40">
        <f>$I190+$J190+$K190+$L190+$M190+$N190+$O190+$P190+$Q190+$F190+IF(ISBLANK($E190),0,$F190*(1-VLOOKUP($E190,'INFO_Matières recyclables'!F179:H180,2,0)))</f>
        <v>0</v>
      </c>
      <c r="U190" s="40">
        <f>$G190+$I190+$J190+$K190+$L190+$M190+IF(ISBLANK($E190),0,$F190*VLOOKUP($E190,'INFO_Matières recyclables'!$F$4:$H$5,3,0))</f>
        <v>0</v>
      </c>
      <c r="V190" s="40">
        <f>$H190+$N190+$O190+$P190+$Q190+IF(ISBLANK($E190),0,$F190*(1-VLOOKUP($E190,'INFO_Matières recyclables'!F179:H180,3,0)))</f>
        <v>0</v>
      </c>
    </row>
    <row r="191" spans="2:22" x14ac:dyDescent="0.3">
      <c r="B191" s="5"/>
      <c r="C191" s="5"/>
      <c r="D191" s="25"/>
      <c r="E191" s="35"/>
      <c r="F191" s="108"/>
      <c r="G191" s="111"/>
      <c r="H191" s="33"/>
      <c r="I191" s="33"/>
      <c r="J191" s="33"/>
      <c r="K191" s="33"/>
      <c r="L191" s="33"/>
      <c r="M191" s="33"/>
      <c r="N191" s="33"/>
      <c r="O191" s="33"/>
      <c r="P191" s="33"/>
      <c r="Q191" s="112"/>
      <c r="R191" s="39"/>
      <c r="S191" s="40">
        <f>$G191+$H191+IF(ISBLANK($E191),0,$F191*VLOOKUP($E191,'INFO_Matières recyclables'!$F$4:$H$5,2,0))</f>
        <v>0</v>
      </c>
      <c r="T191" s="40">
        <f>$I191+$J191+$K191+$L191+$M191+$N191+$O191+$P191+$Q191+$F191+IF(ISBLANK($E191),0,$F191*(1-VLOOKUP($E191,'INFO_Matières recyclables'!F180:H181,2,0)))</f>
        <v>0</v>
      </c>
      <c r="U191" s="40">
        <f>$G191+$I191+$J191+$K191+$L191+$M191+IF(ISBLANK($E191),0,$F191*VLOOKUP($E191,'INFO_Matières recyclables'!$F$4:$H$5,3,0))</f>
        <v>0</v>
      </c>
      <c r="V191" s="40">
        <f>$H191+$N191+$O191+$P191+$Q191+IF(ISBLANK($E191),0,$F191*(1-VLOOKUP($E191,'INFO_Matières recyclables'!F180:H181,3,0)))</f>
        <v>0</v>
      </c>
    </row>
    <row r="192" spans="2:22" x14ac:dyDescent="0.3">
      <c r="B192" s="5"/>
      <c r="C192" s="5"/>
      <c r="D192" s="25"/>
      <c r="E192" s="35"/>
      <c r="F192" s="108"/>
      <c r="G192" s="111"/>
      <c r="H192" s="33"/>
      <c r="I192" s="33"/>
      <c r="J192" s="33"/>
      <c r="K192" s="33"/>
      <c r="L192" s="33"/>
      <c r="M192" s="33"/>
      <c r="N192" s="33"/>
      <c r="O192" s="33"/>
      <c r="P192" s="33"/>
      <c r="Q192" s="112"/>
      <c r="R192" s="39"/>
      <c r="S192" s="40">
        <f>$G192+$H192+IF(ISBLANK($E192),0,$F192*VLOOKUP($E192,'INFO_Matières recyclables'!$F$4:$H$5,2,0))</f>
        <v>0</v>
      </c>
      <c r="T192" s="40">
        <f>$I192+$J192+$K192+$L192+$M192+$N192+$O192+$P192+$Q192+$F192+IF(ISBLANK($E192),0,$F192*(1-VLOOKUP($E192,'INFO_Matières recyclables'!F181:H182,2,0)))</f>
        <v>0</v>
      </c>
      <c r="U192" s="40">
        <f>$G192+$I192+$J192+$K192+$L192+$M192+IF(ISBLANK($E192),0,$F192*VLOOKUP($E192,'INFO_Matières recyclables'!$F$4:$H$5,3,0))</f>
        <v>0</v>
      </c>
      <c r="V192" s="40">
        <f>$H192+$N192+$O192+$P192+$Q192+IF(ISBLANK($E192),0,$F192*(1-VLOOKUP($E192,'INFO_Matières recyclables'!F181:H182,3,0)))</f>
        <v>0</v>
      </c>
    </row>
    <row r="193" spans="2:22" x14ac:dyDescent="0.3">
      <c r="B193" s="5"/>
      <c r="C193" s="5"/>
      <c r="D193" s="25"/>
      <c r="E193" s="35"/>
      <c r="F193" s="108"/>
      <c r="G193" s="111"/>
      <c r="H193" s="33"/>
      <c r="I193" s="33"/>
      <c r="J193" s="33"/>
      <c r="K193" s="33"/>
      <c r="L193" s="33"/>
      <c r="M193" s="33"/>
      <c r="N193" s="33"/>
      <c r="O193" s="33"/>
      <c r="P193" s="33"/>
      <c r="Q193" s="112"/>
      <c r="R193" s="39"/>
      <c r="S193" s="40">
        <f>$G193+$H193+IF(ISBLANK($E193),0,$F193*VLOOKUP($E193,'INFO_Matières recyclables'!$F$4:$H$5,2,0))</f>
        <v>0</v>
      </c>
      <c r="T193" s="40">
        <f>$I193+$J193+$K193+$L193+$M193+$N193+$O193+$P193+$Q193+$F193+IF(ISBLANK($E193),0,$F193*(1-VLOOKUP($E193,'INFO_Matières recyclables'!F182:H183,2,0)))</f>
        <v>0</v>
      </c>
      <c r="U193" s="40">
        <f>$G193+$I193+$J193+$K193+$L193+$M193+IF(ISBLANK($E193),0,$F193*VLOOKUP($E193,'INFO_Matières recyclables'!$F$4:$H$5,3,0))</f>
        <v>0</v>
      </c>
      <c r="V193" s="40">
        <f>$H193+$N193+$O193+$P193+$Q193+IF(ISBLANK($E193),0,$F193*(1-VLOOKUP($E193,'INFO_Matières recyclables'!F182:H183,3,0)))</f>
        <v>0</v>
      </c>
    </row>
    <row r="194" spans="2:22" x14ac:dyDescent="0.3">
      <c r="B194" s="5"/>
      <c r="C194" s="5"/>
      <c r="D194" s="25"/>
      <c r="E194" s="35"/>
      <c r="F194" s="108"/>
      <c r="G194" s="111"/>
      <c r="H194" s="33"/>
      <c r="I194" s="33"/>
      <c r="J194" s="33"/>
      <c r="K194" s="33"/>
      <c r="L194" s="33"/>
      <c r="M194" s="33"/>
      <c r="N194" s="33"/>
      <c r="O194" s="33"/>
      <c r="P194" s="33"/>
      <c r="Q194" s="112"/>
      <c r="R194" s="39"/>
      <c r="S194" s="40">
        <f>$G194+$H194+IF(ISBLANK($E194),0,$F194*VLOOKUP($E194,'INFO_Matières recyclables'!$F$4:$H$5,2,0))</f>
        <v>0</v>
      </c>
      <c r="T194" s="40">
        <f>$I194+$J194+$K194+$L194+$M194+$N194+$O194+$P194+$Q194+$F194+IF(ISBLANK($E194),0,$F194*(1-VLOOKUP($E194,'INFO_Matières recyclables'!F183:H184,2,0)))</f>
        <v>0</v>
      </c>
      <c r="U194" s="40">
        <f>$G194+$I194+$J194+$K194+$L194+$M194+IF(ISBLANK($E194),0,$F194*VLOOKUP($E194,'INFO_Matières recyclables'!$F$4:$H$5,3,0))</f>
        <v>0</v>
      </c>
      <c r="V194" s="40">
        <f>$H194+$N194+$O194+$P194+$Q194+IF(ISBLANK($E194),0,$F194*(1-VLOOKUP($E194,'INFO_Matières recyclables'!F183:H184,3,0)))</f>
        <v>0</v>
      </c>
    </row>
    <row r="195" spans="2:22" x14ac:dyDescent="0.3">
      <c r="B195" s="5"/>
      <c r="C195" s="5"/>
      <c r="D195" s="25"/>
      <c r="E195" s="35"/>
      <c r="F195" s="108"/>
      <c r="G195" s="111"/>
      <c r="H195" s="33"/>
      <c r="I195" s="33"/>
      <c r="J195" s="33"/>
      <c r="K195" s="33"/>
      <c r="L195" s="33"/>
      <c r="M195" s="33"/>
      <c r="N195" s="33"/>
      <c r="O195" s="33"/>
      <c r="P195" s="33"/>
      <c r="Q195" s="112"/>
      <c r="R195" s="39"/>
      <c r="S195" s="40">
        <f>$G195+$H195+IF(ISBLANK($E195),0,$F195*VLOOKUP($E195,'INFO_Matières recyclables'!$F$4:$H$5,2,0))</f>
        <v>0</v>
      </c>
      <c r="T195" s="40">
        <f>$I195+$J195+$K195+$L195+$M195+$N195+$O195+$P195+$Q195+$F195+IF(ISBLANK($E195),0,$F195*(1-VLOOKUP($E195,'INFO_Matières recyclables'!F184:H185,2,0)))</f>
        <v>0</v>
      </c>
      <c r="U195" s="40">
        <f>$G195+$I195+$J195+$K195+$L195+$M195+IF(ISBLANK($E195),0,$F195*VLOOKUP($E195,'INFO_Matières recyclables'!$F$4:$H$5,3,0))</f>
        <v>0</v>
      </c>
      <c r="V195" s="40">
        <f>$H195+$N195+$O195+$P195+$Q195+IF(ISBLANK($E195),0,$F195*(1-VLOOKUP($E195,'INFO_Matières recyclables'!F184:H185,3,0)))</f>
        <v>0</v>
      </c>
    </row>
    <row r="196" spans="2:22" x14ac:dyDescent="0.3">
      <c r="B196" s="5"/>
      <c r="C196" s="5"/>
      <c r="D196" s="25"/>
      <c r="E196" s="35"/>
      <c r="F196" s="108"/>
      <c r="G196" s="111"/>
      <c r="H196" s="33"/>
      <c r="I196" s="33"/>
      <c r="J196" s="33"/>
      <c r="K196" s="33"/>
      <c r="L196" s="33"/>
      <c r="M196" s="33"/>
      <c r="N196" s="33"/>
      <c r="O196" s="33"/>
      <c r="P196" s="33"/>
      <c r="Q196" s="112"/>
      <c r="R196" s="39"/>
      <c r="S196" s="40">
        <f>$G196+$H196+IF(ISBLANK($E196),0,$F196*VLOOKUP($E196,'INFO_Matières recyclables'!$F$4:$H$5,2,0))</f>
        <v>0</v>
      </c>
      <c r="T196" s="40">
        <f>$I196+$J196+$K196+$L196+$M196+$N196+$O196+$P196+$Q196+$F196+IF(ISBLANK($E196),0,$F196*(1-VLOOKUP($E196,'INFO_Matières recyclables'!F185:H186,2,0)))</f>
        <v>0</v>
      </c>
      <c r="U196" s="40">
        <f>$G196+$I196+$J196+$K196+$L196+$M196+IF(ISBLANK($E196),0,$F196*VLOOKUP($E196,'INFO_Matières recyclables'!$F$4:$H$5,3,0))</f>
        <v>0</v>
      </c>
      <c r="V196" s="40">
        <f>$H196+$N196+$O196+$P196+$Q196+IF(ISBLANK($E196),0,$F196*(1-VLOOKUP($E196,'INFO_Matières recyclables'!F185:H186,3,0)))</f>
        <v>0</v>
      </c>
    </row>
    <row r="197" spans="2:22" x14ac:dyDescent="0.3">
      <c r="B197" s="5"/>
      <c r="C197" s="5"/>
      <c r="D197" s="25"/>
      <c r="E197" s="35"/>
      <c r="F197" s="108"/>
      <c r="G197" s="111"/>
      <c r="H197" s="33"/>
      <c r="I197" s="33"/>
      <c r="J197" s="33"/>
      <c r="K197" s="33"/>
      <c r="L197" s="33"/>
      <c r="M197" s="33"/>
      <c r="N197" s="33"/>
      <c r="O197" s="33"/>
      <c r="P197" s="33"/>
      <c r="Q197" s="112"/>
      <c r="R197" s="39"/>
      <c r="S197" s="40">
        <f>$G197+$H197+IF(ISBLANK($E197),0,$F197*VLOOKUP($E197,'INFO_Matières recyclables'!$F$4:$H$5,2,0))</f>
        <v>0</v>
      </c>
      <c r="T197" s="40">
        <f>$I197+$J197+$K197+$L197+$M197+$N197+$O197+$P197+$Q197+$F197+IF(ISBLANK($E197),0,$F197*(1-VLOOKUP($E197,'INFO_Matières recyclables'!F186:H187,2,0)))</f>
        <v>0</v>
      </c>
      <c r="U197" s="40">
        <f>$G197+$I197+$J197+$K197+$L197+$M197+IF(ISBLANK($E197),0,$F197*VLOOKUP($E197,'INFO_Matières recyclables'!$F$4:$H$5,3,0))</f>
        <v>0</v>
      </c>
      <c r="V197" s="40">
        <f>$H197+$N197+$O197+$P197+$Q197+IF(ISBLANK($E197),0,$F197*(1-VLOOKUP($E197,'INFO_Matières recyclables'!F186:H187,3,0)))</f>
        <v>0</v>
      </c>
    </row>
    <row r="198" spans="2:22" x14ac:dyDescent="0.3">
      <c r="B198" s="5"/>
      <c r="C198" s="5"/>
      <c r="D198" s="25"/>
      <c r="E198" s="35"/>
      <c r="F198" s="108"/>
      <c r="G198" s="111"/>
      <c r="H198" s="33"/>
      <c r="I198" s="33"/>
      <c r="J198" s="33"/>
      <c r="K198" s="33"/>
      <c r="L198" s="33"/>
      <c r="M198" s="33"/>
      <c r="N198" s="33"/>
      <c r="O198" s="33"/>
      <c r="P198" s="33"/>
      <c r="Q198" s="112"/>
      <c r="R198" s="39"/>
      <c r="S198" s="40">
        <f>$G198+$H198+IF(ISBLANK($E198),0,$F198*VLOOKUP($E198,'INFO_Matières recyclables'!$F$4:$H$5,2,0))</f>
        <v>0</v>
      </c>
      <c r="T198" s="40">
        <f>$I198+$J198+$K198+$L198+$M198+$N198+$O198+$P198+$Q198+$F198+IF(ISBLANK($E198),0,$F198*(1-VLOOKUP($E198,'INFO_Matières recyclables'!F187:H188,2,0)))</f>
        <v>0</v>
      </c>
      <c r="U198" s="40">
        <f>$G198+$I198+$J198+$K198+$L198+$M198+IF(ISBLANK($E198),0,$F198*VLOOKUP($E198,'INFO_Matières recyclables'!$F$4:$H$5,3,0))</f>
        <v>0</v>
      </c>
      <c r="V198" s="40">
        <f>$H198+$N198+$O198+$P198+$Q198+IF(ISBLANK($E198),0,$F198*(1-VLOOKUP($E198,'INFO_Matières recyclables'!F187:H188,3,0)))</f>
        <v>0</v>
      </c>
    </row>
    <row r="199" spans="2:22" x14ac:dyDescent="0.3">
      <c r="B199" s="5"/>
      <c r="C199" s="5"/>
      <c r="D199" s="25"/>
      <c r="E199" s="35"/>
      <c r="F199" s="108"/>
      <c r="G199" s="111"/>
      <c r="H199" s="33"/>
      <c r="I199" s="33"/>
      <c r="J199" s="33"/>
      <c r="K199" s="33"/>
      <c r="L199" s="33"/>
      <c r="M199" s="33"/>
      <c r="N199" s="33"/>
      <c r="O199" s="33"/>
      <c r="P199" s="33"/>
      <c r="Q199" s="112"/>
      <c r="R199" s="39"/>
      <c r="S199" s="40">
        <f>$G199+$H199+IF(ISBLANK($E199),0,$F199*VLOOKUP($E199,'INFO_Matières recyclables'!$F$4:$H$5,2,0))</f>
        <v>0</v>
      </c>
      <c r="T199" s="40">
        <f>$I199+$J199+$K199+$L199+$M199+$N199+$O199+$P199+$Q199+$F199+IF(ISBLANK($E199),0,$F199*(1-VLOOKUP($E199,'INFO_Matières recyclables'!F188:H189,2,0)))</f>
        <v>0</v>
      </c>
      <c r="U199" s="40">
        <f>$G199+$I199+$J199+$K199+$L199+$M199+IF(ISBLANK($E199),0,$F199*VLOOKUP($E199,'INFO_Matières recyclables'!$F$4:$H$5,3,0))</f>
        <v>0</v>
      </c>
      <c r="V199" s="40">
        <f>$H199+$N199+$O199+$P199+$Q199+IF(ISBLANK($E199),0,$F199*(1-VLOOKUP($E199,'INFO_Matières recyclables'!F188:H189,3,0)))</f>
        <v>0</v>
      </c>
    </row>
    <row r="200" spans="2:22" x14ac:dyDescent="0.3">
      <c r="B200" s="5"/>
      <c r="C200" s="5"/>
      <c r="D200" s="25"/>
      <c r="E200" s="35"/>
      <c r="F200" s="108"/>
      <c r="G200" s="111"/>
      <c r="H200" s="33"/>
      <c r="I200" s="33"/>
      <c r="J200" s="33"/>
      <c r="K200" s="33"/>
      <c r="L200" s="33"/>
      <c r="M200" s="33"/>
      <c r="N200" s="33"/>
      <c r="O200" s="33"/>
      <c r="P200" s="33"/>
      <c r="Q200" s="112"/>
      <c r="R200" s="39"/>
      <c r="S200" s="40">
        <f>$G200+$H200+IF(ISBLANK($E200),0,$F200*VLOOKUP($E200,'INFO_Matières recyclables'!$F$4:$H$5,2,0))</f>
        <v>0</v>
      </c>
      <c r="T200" s="40">
        <f>$I200+$J200+$K200+$L200+$M200+$N200+$O200+$P200+$Q200+$F200+IF(ISBLANK($E200),0,$F200*(1-VLOOKUP($E200,'INFO_Matières recyclables'!F189:H190,2,0)))</f>
        <v>0</v>
      </c>
      <c r="U200" s="40">
        <f>$G200+$I200+$J200+$K200+$L200+$M200+IF(ISBLANK($E200),0,$F200*VLOOKUP($E200,'INFO_Matières recyclables'!$F$4:$H$5,3,0))</f>
        <v>0</v>
      </c>
      <c r="V200" s="40">
        <f>$H200+$N200+$O200+$P200+$Q200+IF(ISBLANK($E200),0,$F200*(1-VLOOKUP($E200,'INFO_Matières recyclables'!F189:H190,3,0)))</f>
        <v>0</v>
      </c>
    </row>
    <row r="201" spans="2:22" x14ac:dyDescent="0.3">
      <c r="B201" s="5"/>
      <c r="C201" s="5"/>
      <c r="D201" s="25"/>
      <c r="E201" s="35"/>
      <c r="F201" s="108"/>
      <c r="G201" s="111"/>
      <c r="H201" s="33"/>
      <c r="I201" s="33"/>
      <c r="J201" s="33"/>
      <c r="K201" s="33"/>
      <c r="L201" s="33"/>
      <c r="M201" s="33"/>
      <c r="N201" s="33"/>
      <c r="O201" s="33"/>
      <c r="P201" s="33"/>
      <c r="Q201" s="112"/>
      <c r="R201" s="39"/>
      <c r="S201" s="40">
        <f>$G201+$H201+IF(ISBLANK($E201),0,$F201*VLOOKUP($E201,'INFO_Matières recyclables'!$F$4:$H$5,2,0))</f>
        <v>0</v>
      </c>
      <c r="T201" s="40">
        <f>$I201+$J201+$K201+$L201+$M201+$N201+$O201+$P201+$Q201+$F201+IF(ISBLANK($E201),0,$F201*(1-VLOOKUP($E201,'INFO_Matières recyclables'!F190:H191,2,0)))</f>
        <v>0</v>
      </c>
      <c r="U201" s="40">
        <f>$G201+$I201+$J201+$K201+$L201+$M201+IF(ISBLANK($E201),0,$F201*VLOOKUP($E201,'INFO_Matières recyclables'!$F$4:$H$5,3,0))</f>
        <v>0</v>
      </c>
      <c r="V201" s="40">
        <f>$H201+$N201+$O201+$P201+$Q201+IF(ISBLANK($E201),0,$F201*(1-VLOOKUP($E201,'INFO_Matières recyclables'!F190:H191,3,0)))</f>
        <v>0</v>
      </c>
    </row>
    <row r="202" spans="2:22" x14ac:dyDescent="0.3">
      <c r="B202" s="5"/>
      <c r="C202" s="5"/>
      <c r="D202" s="25"/>
      <c r="E202" s="35"/>
      <c r="F202" s="108"/>
      <c r="G202" s="111"/>
      <c r="H202" s="33"/>
      <c r="I202" s="33"/>
      <c r="J202" s="33"/>
      <c r="K202" s="33"/>
      <c r="L202" s="33"/>
      <c r="M202" s="33"/>
      <c r="N202" s="33"/>
      <c r="O202" s="33"/>
      <c r="P202" s="33"/>
      <c r="Q202" s="112"/>
      <c r="R202" s="39"/>
      <c r="S202" s="40">
        <f>$G202+$H202+IF(ISBLANK($E202),0,$F202*VLOOKUP($E202,'INFO_Matières recyclables'!$F$4:$H$5,2,0))</f>
        <v>0</v>
      </c>
      <c r="T202" s="40">
        <f>$I202+$J202+$K202+$L202+$M202+$N202+$O202+$P202+$Q202+$F202+IF(ISBLANK($E202),0,$F202*(1-VLOOKUP($E202,'INFO_Matières recyclables'!F191:H192,2,0)))</f>
        <v>0</v>
      </c>
      <c r="U202" s="40">
        <f>$G202+$I202+$J202+$K202+$L202+$M202+IF(ISBLANK($E202),0,$F202*VLOOKUP($E202,'INFO_Matières recyclables'!$F$4:$H$5,3,0))</f>
        <v>0</v>
      </c>
      <c r="V202" s="40">
        <f>$H202+$N202+$O202+$P202+$Q202+IF(ISBLANK($E202),0,$F202*(1-VLOOKUP($E202,'INFO_Matières recyclables'!F191:H192,3,0)))</f>
        <v>0</v>
      </c>
    </row>
    <row r="203" spans="2:22" x14ac:dyDescent="0.3">
      <c r="B203" s="5"/>
      <c r="C203" s="5"/>
      <c r="D203" s="25"/>
      <c r="E203" s="35"/>
      <c r="F203" s="108"/>
      <c r="G203" s="111"/>
      <c r="H203" s="33"/>
      <c r="I203" s="33"/>
      <c r="J203" s="33"/>
      <c r="K203" s="33"/>
      <c r="L203" s="33"/>
      <c r="M203" s="33"/>
      <c r="N203" s="33"/>
      <c r="O203" s="33"/>
      <c r="P203" s="33"/>
      <c r="Q203" s="112"/>
      <c r="R203" s="39"/>
      <c r="S203" s="40">
        <f>$G203+$H203+IF(ISBLANK($E203),0,$F203*VLOOKUP($E203,'INFO_Matières recyclables'!$F$4:$H$5,2,0))</f>
        <v>0</v>
      </c>
      <c r="T203" s="40">
        <f>$I203+$J203+$K203+$L203+$M203+$N203+$O203+$P203+$Q203+$F203+IF(ISBLANK($E203),0,$F203*(1-VLOOKUP($E203,'INFO_Matières recyclables'!F192:H193,2,0)))</f>
        <v>0</v>
      </c>
      <c r="U203" s="40">
        <f>$G203+$I203+$J203+$K203+$L203+$M203+IF(ISBLANK($E203),0,$F203*VLOOKUP($E203,'INFO_Matières recyclables'!$F$4:$H$5,3,0))</f>
        <v>0</v>
      </c>
      <c r="V203" s="40">
        <f>$H203+$N203+$O203+$P203+$Q203+IF(ISBLANK($E203),0,$F203*(1-VLOOKUP($E203,'INFO_Matières recyclables'!F192:H193,3,0)))</f>
        <v>0</v>
      </c>
    </row>
    <row r="204" spans="2:22" x14ac:dyDescent="0.3">
      <c r="B204" s="5"/>
      <c r="C204" s="5"/>
      <c r="D204" s="25"/>
      <c r="E204" s="35"/>
      <c r="F204" s="108"/>
      <c r="G204" s="111"/>
      <c r="H204" s="33"/>
      <c r="I204" s="33"/>
      <c r="J204" s="33"/>
      <c r="K204" s="33"/>
      <c r="L204" s="33"/>
      <c r="M204" s="33"/>
      <c r="N204" s="33"/>
      <c r="O204" s="33"/>
      <c r="P204" s="33"/>
      <c r="Q204" s="112"/>
      <c r="R204" s="39"/>
      <c r="S204" s="40">
        <f>$G204+$H204+IF(ISBLANK($E204),0,$F204*VLOOKUP($E204,'INFO_Matières recyclables'!$F$4:$H$5,2,0))</f>
        <v>0</v>
      </c>
      <c r="T204" s="40">
        <f>$I204+$J204+$K204+$L204+$M204+$N204+$O204+$P204+$Q204+$F204+IF(ISBLANK($E204),0,$F204*(1-VLOOKUP($E204,'INFO_Matières recyclables'!F193:H194,2,0)))</f>
        <v>0</v>
      </c>
      <c r="U204" s="40">
        <f>$G204+$I204+$J204+$K204+$L204+$M204+IF(ISBLANK($E204),0,$F204*VLOOKUP($E204,'INFO_Matières recyclables'!$F$4:$H$5,3,0))</f>
        <v>0</v>
      </c>
      <c r="V204" s="40">
        <f>$H204+$N204+$O204+$P204+$Q204+IF(ISBLANK($E204),0,$F204*(1-VLOOKUP($E204,'INFO_Matières recyclables'!F193:H194,3,0)))</f>
        <v>0</v>
      </c>
    </row>
    <row r="205" spans="2:22" x14ac:dyDescent="0.3">
      <c r="B205" s="5"/>
      <c r="C205" s="5"/>
      <c r="D205" s="25"/>
      <c r="E205" s="35"/>
      <c r="F205" s="108"/>
      <c r="G205" s="111"/>
      <c r="H205" s="33"/>
      <c r="I205" s="33"/>
      <c r="J205" s="33"/>
      <c r="K205" s="33"/>
      <c r="L205" s="33"/>
      <c r="M205" s="33"/>
      <c r="N205" s="33"/>
      <c r="O205" s="33"/>
      <c r="P205" s="33"/>
      <c r="Q205" s="112"/>
      <c r="R205" s="39"/>
      <c r="S205" s="40">
        <f>$G205+$H205+IF(ISBLANK($E205),0,$F205*VLOOKUP($E205,'INFO_Matières recyclables'!$F$4:$H$5,2,0))</f>
        <v>0</v>
      </c>
      <c r="T205" s="40">
        <f>$I205+$J205+$K205+$L205+$M205+$N205+$O205+$P205+$Q205+$F205+IF(ISBLANK($E205),0,$F205*(1-VLOOKUP($E205,'INFO_Matières recyclables'!F194:H195,2,0)))</f>
        <v>0</v>
      </c>
      <c r="U205" s="40">
        <f>$G205+$I205+$J205+$K205+$L205+$M205+IF(ISBLANK($E205),0,$F205*VLOOKUP($E205,'INFO_Matières recyclables'!$F$4:$H$5,3,0))</f>
        <v>0</v>
      </c>
      <c r="V205" s="40">
        <f>$H205+$N205+$O205+$P205+$Q205+IF(ISBLANK($E205),0,$F205*(1-VLOOKUP($E205,'INFO_Matières recyclables'!F194:H195,3,0)))</f>
        <v>0</v>
      </c>
    </row>
    <row r="206" spans="2:22" x14ac:dyDescent="0.3">
      <c r="B206" s="5"/>
      <c r="C206" s="5"/>
      <c r="D206" s="25"/>
      <c r="E206" s="35"/>
      <c r="F206" s="108"/>
      <c r="G206" s="111"/>
      <c r="H206" s="33"/>
      <c r="I206" s="33"/>
      <c r="J206" s="33"/>
      <c r="K206" s="33"/>
      <c r="L206" s="33"/>
      <c r="M206" s="33"/>
      <c r="N206" s="33"/>
      <c r="O206" s="33"/>
      <c r="P206" s="33"/>
      <c r="Q206" s="112"/>
      <c r="R206" s="39"/>
      <c r="S206" s="40">
        <f>$G206+$H206+IF(ISBLANK($E206),0,$F206*VLOOKUP($E206,'INFO_Matières recyclables'!$F$4:$H$5,2,0))</f>
        <v>0</v>
      </c>
      <c r="T206" s="40">
        <f>$I206+$J206+$K206+$L206+$M206+$N206+$O206+$P206+$Q206+$F206+IF(ISBLANK($E206),0,$F206*(1-VLOOKUP($E206,'INFO_Matières recyclables'!F195:H196,2,0)))</f>
        <v>0</v>
      </c>
      <c r="U206" s="40">
        <f>$G206+$I206+$J206+$K206+$L206+$M206+IF(ISBLANK($E206),0,$F206*VLOOKUP($E206,'INFO_Matières recyclables'!$F$4:$H$5,3,0))</f>
        <v>0</v>
      </c>
      <c r="V206" s="40">
        <f>$H206+$N206+$O206+$P206+$Q206+IF(ISBLANK($E206),0,$F206*(1-VLOOKUP($E206,'INFO_Matières recyclables'!F195:H196,3,0)))</f>
        <v>0</v>
      </c>
    </row>
    <row r="207" spans="2:22" x14ac:dyDescent="0.3">
      <c r="B207" s="5"/>
      <c r="C207" s="5"/>
      <c r="D207" s="25"/>
      <c r="E207" s="35"/>
      <c r="F207" s="108"/>
      <c r="G207" s="111"/>
      <c r="H207" s="33"/>
      <c r="I207" s="33"/>
      <c r="J207" s="33"/>
      <c r="K207" s="33"/>
      <c r="L207" s="33"/>
      <c r="M207" s="33"/>
      <c r="N207" s="33"/>
      <c r="O207" s="33"/>
      <c r="P207" s="33"/>
      <c r="Q207" s="112"/>
      <c r="R207" s="39"/>
      <c r="S207" s="40">
        <f>$G207+$H207+IF(ISBLANK($E207),0,$F207*VLOOKUP($E207,'INFO_Matières recyclables'!$F$4:$H$5,2,0))</f>
        <v>0</v>
      </c>
      <c r="T207" s="40">
        <f>$I207+$J207+$K207+$L207+$M207+$N207+$O207+$P207+$Q207+$F207+IF(ISBLANK($E207),0,$F207*(1-VLOOKUP($E207,'INFO_Matières recyclables'!F196:H197,2,0)))</f>
        <v>0</v>
      </c>
      <c r="U207" s="40">
        <f>$G207+$I207+$J207+$K207+$L207+$M207+IF(ISBLANK($E207),0,$F207*VLOOKUP($E207,'INFO_Matières recyclables'!$F$4:$H$5,3,0))</f>
        <v>0</v>
      </c>
      <c r="V207" s="40">
        <f>$H207+$N207+$O207+$P207+$Q207+IF(ISBLANK($E207),0,$F207*(1-VLOOKUP($E207,'INFO_Matières recyclables'!F196:H197,3,0)))</f>
        <v>0</v>
      </c>
    </row>
    <row r="208" spans="2:22" x14ac:dyDescent="0.3">
      <c r="B208" s="5"/>
      <c r="C208" s="5"/>
      <c r="D208" s="25"/>
      <c r="E208" s="35"/>
      <c r="F208" s="108"/>
      <c r="G208" s="111"/>
      <c r="H208" s="33"/>
      <c r="I208" s="33"/>
      <c r="J208" s="33"/>
      <c r="K208" s="33"/>
      <c r="L208" s="33"/>
      <c r="M208" s="33"/>
      <c r="N208" s="33"/>
      <c r="O208" s="33"/>
      <c r="P208" s="33"/>
      <c r="Q208" s="112"/>
      <c r="R208" s="39"/>
      <c r="S208" s="40">
        <f>$G208+$H208+IF(ISBLANK($E208),0,$F208*VLOOKUP($E208,'INFO_Matières recyclables'!$F$4:$H$5,2,0))</f>
        <v>0</v>
      </c>
      <c r="T208" s="40">
        <f>$I208+$J208+$K208+$L208+$M208+$N208+$O208+$P208+$Q208+$F208+IF(ISBLANK($E208),0,$F208*(1-VLOOKUP($E208,'INFO_Matières recyclables'!F197:H198,2,0)))</f>
        <v>0</v>
      </c>
      <c r="U208" s="40">
        <f>$G208+$I208+$J208+$K208+$L208+$M208+IF(ISBLANK($E208),0,$F208*VLOOKUP($E208,'INFO_Matières recyclables'!$F$4:$H$5,3,0))</f>
        <v>0</v>
      </c>
      <c r="V208" s="40">
        <f>$H208+$N208+$O208+$P208+$Q208+IF(ISBLANK($E208),0,$F208*(1-VLOOKUP($E208,'INFO_Matières recyclables'!F197:H198,3,0)))</f>
        <v>0</v>
      </c>
    </row>
    <row r="209" spans="2:22" x14ac:dyDescent="0.3">
      <c r="B209" s="5"/>
      <c r="C209" s="5"/>
      <c r="D209" s="25"/>
      <c r="E209" s="35"/>
      <c r="F209" s="108"/>
      <c r="G209" s="111"/>
      <c r="H209" s="33"/>
      <c r="I209" s="33"/>
      <c r="J209" s="33"/>
      <c r="K209" s="33"/>
      <c r="L209" s="33"/>
      <c r="M209" s="33"/>
      <c r="N209" s="33"/>
      <c r="O209" s="33"/>
      <c r="P209" s="33"/>
      <c r="Q209" s="112"/>
      <c r="R209" s="39"/>
      <c r="S209" s="40">
        <f>$G209+$H209+IF(ISBLANK($E209),0,$F209*VLOOKUP($E209,'INFO_Matières recyclables'!$F$4:$H$5,2,0))</f>
        <v>0</v>
      </c>
      <c r="T209" s="40">
        <f>$I209+$J209+$K209+$L209+$M209+$N209+$O209+$P209+$Q209+$F209+IF(ISBLANK($E209),0,$F209*(1-VLOOKUP($E209,'INFO_Matières recyclables'!F198:H199,2,0)))</f>
        <v>0</v>
      </c>
      <c r="U209" s="40">
        <f>$G209+$I209+$J209+$K209+$L209+$M209+IF(ISBLANK($E209),0,$F209*VLOOKUP($E209,'INFO_Matières recyclables'!$F$4:$H$5,3,0))</f>
        <v>0</v>
      </c>
      <c r="V209" s="40">
        <f>$H209+$N209+$O209+$P209+$Q209+IF(ISBLANK($E209),0,$F209*(1-VLOOKUP($E209,'INFO_Matières recyclables'!F198:H199,3,0)))</f>
        <v>0</v>
      </c>
    </row>
    <row r="210" spans="2:22" x14ac:dyDescent="0.3">
      <c r="B210" s="5"/>
      <c r="C210" s="5"/>
      <c r="D210" s="25"/>
      <c r="E210" s="35"/>
      <c r="F210" s="108"/>
      <c r="G210" s="111"/>
      <c r="H210" s="33"/>
      <c r="I210" s="33"/>
      <c r="J210" s="33"/>
      <c r="K210" s="33"/>
      <c r="L210" s="33"/>
      <c r="M210" s="33"/>
      <c r="N210" s="33"/>
      <c r="O210" s="33"/>
      <c r="P210" s="33"/>
      <c r="Q210" s="112"/>
      <c r="R210" s="39"/>
      <c r="S210" s="40">
        <f>$G210+$H210+IF(ISBLANK($E210),0,$F210*VLOOKUP($E210,'INFO_Matières recyclables'!$F$4:$H$5,2,0))</f>
        <v>0</v>
      </c>
      <c r="T210" s="40">
        <f>$I210+$J210+$K210+$L210+$M210+$N210+$O210+$P210+$Q210+$F210+IF(ISBLANK($E210),0,$F210*(1-VLOOKUP($E210,'INFO_Matières recyclables'!F199:H200,2,0)))</f>
        <v>0</v>
      </c>
      <c r="U210" s="40">
        <f>$G210+$I210+$J210+$K210+$L210+$M210+IF(ISBLANK($E210),0,$F210*VLOOKUP($E210,'INFO_Matières recyclables'!$F$4:$H$5,3,0))</f>
        <v>0</v>
      </c>
      <c r="V210" s="40">
        <f>$H210+$N210+$O210+$P210+$Q210+IF(ISBLANK($E210),0,$F210*(1-VLOOKUP($E210,'INFO_Matières recyclables'!F199:H200,3,0)))</f>
        <v>0</v>
      </c>
    </row>
    <row r="211" spans="2:22" x14ac:dyDescent="0.3">
      <c r="B211" s="5"/>
      <c r="C211" s="5"/>
      <c r="D211" s="25"/>
      <c r="E211" s="35"/>
      <c r="F211" s="108"/>
      <c r="G211" s="111"/>
      <c r="H211" s="33"/>
      <c r="I211" s="33"/>
      <c r="J211" s="33"/>
      <c r="K211" s="33"/>
      <c r="L211" s="33"/>
      <c r="M211" s="33"/>
      <c r="N211" s="33"/>
      <c r="O211" s="33"/>
      <c r="P211" s="33"/>
      <c r="Q211" s="112"/>
      <c r="R211" s="39"/>
      <c r="S211" s="40">
        <f>$G211+$H211+IF(ISBLANK($E211),0,$F211*VLOOKUP($E211,'INFO_Matières recyclables'!$F$4:$H$5,2,0))</f>
        <v>0</v>
      </c>
      <c r="T211" s="40">
        <f>$I211+$J211+$K211+$L211+$M211+$N211+$O211+$P211+$Q211+$F211+IF(ISBLANK($E211),0,$F211*(1-VLOOKUP($E211,'INFO_Matières recyclables'!F200:H201,2,0)))</f>
        <v>0</v>
      </c>
      <c r="U211" s="40">
        <f>$G211+$I211+$J211+$K211+$L211+$M211+IF(ISBLANK($E211),0,$F211*VLOOKUP($E211,'INFO_Matières recyclables'!$F$4:$H$5,3,0))</f>
        <v>0</v>
      </c>
      <c r="V211" s="40">
        <f>$H211+$N211+$O211+$P211+$Q211+IF(ISBLANK($E211),0,$F211*(1-VLOOKUP($E211,'INFO_Matières recyclables'!F200:H201,3,0)))</f>
        <v>0</v>
      </c>
    </row>
    <row r="212" spans="2:22" x14ac:dyDescent="0.3">
      <c r="B212" s="5"/>
      <c r="C212" s="5"/>
      <c r="D212" s="25"/>
      <c r="E212" s="35"/>
      <c r="F212" s="108"/>
      <c r="G212" s="111"/>
      <c r="H212" s="33"/>
      <c r="I212" s="33"/>
      <c r="J212" s="33"/>
      <c r="K212" s="33"/>
      <c r="L212" s="33"/>
      <c r="M212" s="33"/>
      <c r="N212" s="33"/>
      <c r="O212" s="33"/>
      <c r="P212" s="33"/>
      <c r="Q212" s="112"/>
      <c r="R212" s="39"/>
      <c r="S212" s="40">
        <f>$G212+$H212+IF(ISBLANK($E212),0,$F212*VLOOKUP($E212,'INFO_Matières recyclables'!$F$4:$H$5,2,0))</f>
        <v>0</v>
      </c>
      <c r="T212" s="40">
        <f>$I212+$J212+$K212+$L212+$M212+$N212+$O212+$P212+$Q212+$F212+IF(ISBLANK($E212),0,$F212*(1-VLOOKUP($E212,'INFO_Matières recyclables'!F201:H202,2,0)))</f>
        <v>0</v>
      </c>
      <c r="U212" s="40">
        <f>$G212+$I212+$J212+$K212+$L212+$M212+IF(ISBLANK($E212),0,$F212*VLOOKUP($E212,'INFO_Matières recyclables'!$F$4:$H$5,3,0))</f>
        <v>0</v>
      </c>
      <c r="V212" s="40">
        <f>$H212+$N212+$O212+$P212+$Q212+IF(ISBLANK($E212),0,$F212*(1-VLOOKUP($E212,'INFO_Matières recyclables'!F201:H202,3,0)))</f>
        <v>0</v>
      </c>
    </row>
    <row r="213" spans="2:22" x14ac:dyDescent="0.3">
      <c r="B213" s="5"/>
      <c r="C213" s="5"/>
      <c r="D213" s="25"/>
      <c r="E213" s="35"/>
      <c r="F213" s="108"/>
      <c r="G213" s="111"/>
      <c r="H213" s="33"/>
      <c r="I213" s="33"/>
      <c r="J213" s="33"/>
      <c r="K213" s="33"/>
      <c r="L213" s="33"/>
      <c r="M213" s="33"/>
      <c r="N213" s="33"/>
      <c r="O213" s="33"/>
      <c r="P213" s="33"/>
      <c r="Q213" s="112"/>
      <c r="R213" s="39"/>
      <c r="S213" s="40">
        <f>$G213+$H213+IF(ISBLANK($E213),0,$F213*VLOOKUP($E213,'INFO_Matières recyclables'!$F$4:$H$5,2,0))</f>
        <v>0</v>
      </c>
      <c r="T213" s="40">
        <f>$I213+$J213+$K213+$L213+$M213+$N213+$O213+$P213+$Q213+$F213+IF(ISBLANK($E213),0,$F213*(1-VLOOKUP($E213,'INFO_Matières recyclables'!F202:H203,2,0)))</f>
        <v>0</v>
      </c>
      <c r="U213" s="40">
        <f>$G213+$I213+$J213+$K213+$L213+$M213+IF(ISBLANK($E213),0,$F213*VLOOKUP($E213,'INFO_Matières recyclables'!$F$4:$H$5,3,0))</f>
        <v>0</v>
      </c>
      <c r="V213" s="40">
        <f>$H213+$N213+$O213+$P213+$Q213+IF(ISBLANK($E213),0,$F213*(1-VLOOKUP($E213,'INFO_Matières recyclables'!F202:H203,3,0)))</f>
        <v>0</v>
      </c>
    </row>
    <row r="214" spans="2:22" x14ac:dyDescent="0.3">
      <c r="B214" s="5"/>
      <c r="C214" s="5"/>
      <c r="D214" s="25"/>
      <c r="E214" s="35"/>
      <c r="F214" s="108"/>
      <c r="G214" s="111"/>
      <c r="H214" s="33"/>
      <c r="I214" s="33"/>
      <c r="J214" s="33"/>
      <c r="K214" s="33"/>
      <c r="L214" s="33"/>
      <c r="M214" s="33"/>
      <c r="N214" s="33"/>
      <c r="O214" s="33"/>
      <c r="P214" s="33"/>
      <c r="Q214" s="112"/>
      <c r="R214" s="39"/>
      <c r="S214" s="40">
        <f>$G214+$H214+IF(ISBLANK($E214),0,$F214*VLOOKUP($E214,'INFO_Matières recyclables'!$F$4:$H$5,2,0))</f>
        <v>0</v>
      </c>
      <c r="T214" s="40">
        <f>$I214+$J214+$K214+$L214+$M214+$N214+$O214+$P214+$Q214+$F214+IF(ISBLANK($E214),0,$F214*(1-VLOOKUP($E214,'INFO_Matières recyclables'!F203:H204,2,0)))</f>
        <v>0</v>
      </c>
      <c r="U214" s="40">
        <f>$G214+$I214+$J214+$K214+$L214+$M214+IF(ISBLANK($E214),0,$F214*VLOOKUP($E214,'INFO_Matières recyclables'!$F$4:$H$5,3,0))</f>
        <v>0</v>
      </c>
      <c r="V214" s="40">
        <f>$H214+$N214+$O214+$P214+$Q214+IF(ISBLANK($E214),0,$F214*(1-VLOOKUP($E214,'INFO_Matières recyclables'!F203:H204,3,0)))</f>
        <v>0</v>
      </c>
    </row>
    <row r="215" spans="2:22" x14ac:dyDescent="0.3">
      <c r="B215" s="5"/>
      <c r="C215" s="5"/>
      <c r="D215" s="25"/>
      <c r="E215" s="35"/>
      <c r="F215" s="108"/>
      <c r="G215" s="111"/>
      <c r="H215" s="33"/>
      <c r="I215" s="33"/>
      <c r="J215" s="33"/>
      <c r="K215" s="33"/>
      <c r="L215" s="33"/>
      <c r="M215" s="33"/>
      <c r="N215" s="33"/>
      <c r="O215" s="33"/>
      <c r="P215" s="33"/>
      <c r="Q215" s="112"/>
      <c r="S215" s="40">
        <f>$G215+$H215+IF(ISBLANK($E215),0,$F215*VLOOKUP($E215,'INFO_Matières recyclables'!$F$4:$H$5,2,0))</f>
        <v>0</v>
      </c>
      <c r="T215" s="40">
        <f>$I215+$J215+$K215+$L215+$M215+$N215+$O215+$P215+$Q215+$F215+IF(ISBLANK($E215),0,$F215*(1-VLOOKUP($E215,'INFO_Matières recyclables'!F204:H205,2,0)))</f>
        <v>0</v>
      </c>
      <c r="U215" s="40">
        <f>$G215+$I215+$J215+$K215+$L215+$M215+IF(ISBLANK($E215),0,$F215*VLOOKUP($E215,'INFO_Matières recyclables'!$F$4:$H$5,3,0))</f>
        <v>0</v>
      </c>
      <c r="V215" s="40">
        <f>$H215+$N215+$O215+$P215+$Q215+IF(ISBLANK($E215),0,$F215*(1-VLOOKUP($E215,'INFO_Matières recyclables'!F204:H205,3,0)))</f>
        <v>0</v>
      </c>
    </row>
    <row r="216" spans="2:22" x14ac:dyDescent="0.3">
      <c r="B216" s="5"/>
      <c r="C216" s="5"/>
      <c r="D216" s="25"/>
      <c r="E216" s="35"/>
      <c r="F216" s="108"/>
      <c r="G216" s="111"/>
      <c r="H216" s="33"/>
      <c r="I216" s="33"/>
      <c r="J216" s="33"/>
      <c r="K216" s="33"/>
      <c r="L216" s="33"/>
      <c r="M216" s="33"/>
      <c r="N216" s="33"/>
      <c r="O216" s="33"/>
      <c r="P216" s="33"/>
      <c r="Q216" s="112"/>
      <c r="S216" s="40">
        <f>$G216+$H216+IF(ISBLANK($E216),0,$F216*VLOOKUP($E216,'INFO_Matières recyclables'!$F$4:$H$5,2,0))</f>
        <v>0</v>
      </c>
      <c r="T216" s="40">
        <f>$I216+$J216+$K216+$L216+$M216+$N216+$O216+$P216+$Q216+$F216+IF(ISBLANK($E216),0,$F216*(1-VLOOKUP($E216,'INFO_Matières recyclables'!F205:H206,2,0)))</f>
        <v>0</v>
      </c>
      <c r="U216" s="40">
        <f>$G216+$I216+$J216+$K216+$L216+$M216+IF(ISBLANK($E216),0,$F216*VLOOKUP($E216,'INFO_Matières recyclables'!$F$4:$H$5,3,0))</f>
        <v>0</v>
      </c>
      <c r="V216" s="40">
        <f>$H216+$N216+$O216+$P216+$Q216+IF(ISBLANK($E216),0,$F216*(1-VLOOKUP($E216,'INFO_Matières recyclables'!F205:H206,3,0)))</f>
        <v>0</v>
      </c>
    </row>
    <row r="217" spans="2:22" x14ac:dyDescent="0.3">
      <c r="B217" s="5"/>
      <c r="C217" s="5"/>
      <c r="D217" s="25"/>
      <c r="E217" s="35"/>
      <c r="F217" s="108"/>
      <c r="G217" s="111"/>
      <c r="H217" s="33"/>
      <c r="I217" s="33"/>
      <c r="J217" s="33"/>
      <c r="K217" s="33"/>
      <c r="L217" s="33"/>
      <c r="M217" s="33"/>
      <c r="N217" s="33"/>
      <c r="O217" s="33"/>
      <c r="P217" s="33"/>
      <c r="Q217" s="112"/>
      <c r="S217" s="40">
        <f>$G217+$H217+IF(ISBLANK($E217),0,$F217*VLOOKUP($E217,'INFO_Matières recyclables'!$F$4:$H$5,2,0))</f>
        <v>0</v>
      </c>
      <c r="T217" s="40">
        <f>$I217+$J217+$K217+$L217+$M217+$N217+$O217+$P217+$Q217+$F217+IF(ISBLANK($E217),0,$F217*(1-VLOOKUP($E217,'INFO_Matières recyclables'!F206:H207,2,0)))</f>
        <v>0</v>
      </c>
      <c r="U217" s="40">
        <f>$G217+$I217+$J217+$K217+$L217+$M217+IF(ISBLANK($E217),0,$F217*VLOOKUP($E217,'INFO_Matières recyclables'!$F$4:$H$5,3,0))</f>
        <v>0</v>
      </c>
      <c r="V217" s="40">
        <f>$H217+$N217+$O217+$P217+$Q217+IF(ISBLANK($E217),0,$F217*(1-VLOOKUP($E217,'INFO_Matières recyclables'!F206:H207,3,0)))</f>
        <v>0</v>
      </c>
    </row>
    <row r="218" spans="2:22" x14ac:dyDescent="0.3">
      <c r="B218" s="5"/>
      <c r="C218" s="5"/>
      <c r="D218" s="25"/>
      <c r="E218" s="35"/>
      <c r="F218" s="108"/>
      <c r="G218" s="111"/>
      <c r="H218" s="33"/>
      <c r="I218" s="33"/>
      <c r="J218" s="33"/>
      <c r="K218" s="33"/>
      <c r="L218" s="33"/>
      <c r="M218" s="33"/>
      <c r="N218" s="33"/>
      <c r="O218" s="33"/>
      <c r="P218" s="33"/>
      <c r="Q218" s="112"/>
      <c r="S218" s="40">
        <f>$G218+$H218+IF(ISBLANK($E218),0,$F218*VLOOKUP($E218,'INFO_Matières recyclables'!$F$4:$H$5,2,0))</f>
        <v>0</v>
      </c>
      <c r="T218" s="40">
        <f>$I218+$J218+$K218+$L218+$M218+$N218+$O218+$P218+$Q218+$F218+IF(ISBLANK($E218),0,$F218*(1-VLOOKUP($E218,'INFO_Matières recyclables'!F207:H208,2,0)))</f>
        <v>0</v>
      </c>
      <c r="U218" s="40">
        <f>$G218+$I218+$J218+$K218+$L218+$M218+IF(ISBLANK($E218),0,$F218*VLOOKUP($E218,'INFO_Matières recyclables'!$F$4:$H$5,3,0))</f>
        <v>0</v>
      </c>
      <c r="V218" s="40">
        <f>$H218+$N218+$O218+$P218+$Q218+IF(ISBLANK($E218),0,$F218*(1-VLOOKUP($E218,'INFO_Matières recyclables'!F207:H208,3,0)))</f>
        <v>0</v>
      </c>
    </row>
    <row r="219" spans="2:22" x14ac:dyDescent="0.3">
      <c r="B219" s="5"/>
      <c r="C219" s="5"/>
      <c r="D219" s="25"/>
      <c r="E219" s="35"/>
      <c r="F219" s="108"/>
      <c r="G219" s="111"/>
      <c r="H219" s="33"/>
      <c r="I219" s="33"/>
      <c r="J219" s="33"/>
      <c r="K219" s="33"/>
      <c r="L219" s="33"/>
      <c r="M219" s="33"/>
      <c r="N219" s="33"/>
      <c r="O219" s="33"/>
      <c r="P219" s="33"/>
      <c r="Q219" s="112"/>
      <c r="S219" s="40">
        <f>$G219+$H219+IF(ISBLANK($E219),0,$F219*VLOOKUP($E219,'INFO_Matières recyclables'!$F$4:$H$5,2,0))</f>
        <v>0</v>
      </c>
      <c r="T219" s="40">
        <f>$I219+$J219+$K219+$L219+$M219+$N219+$O219+$P219+$Q219+$F219+IF(ISBLANK($E219),0,$F219*(1-VLOOKUP($E219,'INFO_Matières recyclables'!F208:H209,2,0)))</f>
        <v>0</v>
      </c>
      <c r="U219" s="40">
        <f>$G219+$I219+$J219+$K219+$L219+$M219+IF(ISBLANK($E219),0,$F219*VLOOKUP($E219,'INFO_Matières recyclables'!$F$4:$H$5,3,0))</f>
        <v>0</v>
      </c>
      <c r="V219" s="40">
        <f>$H219+$N219+$O219+$P219+$Q219+IF(ISBLANK($E219),0,$F219*(1-VLOOKUP($E219,'INFO_Matières recyclables'!F208:H209,3,0)))</f>
        <v>0</v>
      </c>
    </row>
    <row r="220" spans="2:22" x14ac:dyDescent="0.3">
      <c r="B220" s="5"/>
      <c r="C220" s="5"/>
      <c r="D220" s="25"/>
      <c r="E220" s="35"/>
      <c r="F220" s="108"/>
      <c r="G220" s="111"/>
      <c r="H220" s="33"/>
      <c r="I220" s="33"/>
      <c r="J220" s="33"/>
      <c r="K220" s="33"/>
      <c r="L220" s="33"/>
      <c r="M220" s="33"/>
      <c r="N220" s="33"/>
      <c r="O220" s="33"/>
      <c r="P220" s="33"/>
      <c r="Q220" s="112"/>
      <c r="S220" s="40">
        <f>$G220+$H220+IF(ISBLANK($E220),0,$F220*VLOOKUP($E220,'INFO_Matières recyclables'!$F$4:$H$5,2,0))</f>
        <v>0</v>
      </c>
      <c r="T220" s="40">
        <f>$I220+$J220+$K220+$L220+$M220+$N220+$O220+$P220+$Q220+$F220+IF(ISBLANK($E220),0,$F220*(1-VLOOKUP($E220,'INFO_Matières recyclables'!F209:H210,2,0)))</f>
        <v>0</v>
      </c>
      <c r="U220" s="40">
        <f>$G220+$I220+$J220+$K220+$L220+$M220+IF(ISBLANK($E220),0,$F220*VLOOKUP($E220,'INFO_Matières recyclables'!$F$4:$H$5,3,0))</f>
        <v>0</v>
      </c>
      <c r="V220" s="40">
        <f>$H220+$N220+$O220+$P220+$Q220+IF(ISBLANK($E220),0,$F220*(1-VLOOKUP($E220,'INFO_Matières recyclables'!F209:H210,3,0)))</f>
        <v>0</v>
      </c>
    </row>
    <row r="221" spans="2:22" x14ac:dyDescent="0.3">
      <c r="B221" s="5"/>
      <c r="C221" s="5"/>
      <c r="D221" s="25"/>
      <c r="E221" s="35"/>
      <c r="F221" s="108"/>
      <c r="G221" s="111"/>
      <c r="H221" s="33"/>
      <c r="I221" s="33"/>
      <c r="J221" s="33"/>
      <c r="K221" s="33"/>
      <c r="L221" s="33"/>
      <c r="M221" s="33"/>
      <c r="N221" s="33"/>
      <c r="O221" s="33"/>
      <c r="P221" s="33"/>
      <c r="Q221" s="112"/>
      <c r="S221" s="40">
        <f>$G221+$H221+IF(ISBLANK($E221),0,$F221*VLOOKUP($E221,'INFO_Matières recyclables'!$F$4:$H$5,2,0))</f>
        <v>0</v>
      </c>
      <c r="T221" s="40">
        <f>$I221+$J221+$K221+$L221+$M221+$N221+$O221+$P221+$Q221+$F221+IF(ISBLANK($E221),0,$F221*(1-VLOOKUP($E221,'INFO_Matières recyclables'!F210:H211,2,0)))</f>
        <v>0</v>
      </c>
      <c r="U221" s="40">
        <f>$G221+$I221+$J221+$K221+$L221+$M221+IF(ISBLANK($E221),0,$F221*VLOOKUP($E221,'INFO_Matières recyclables'!$F$4:$H$5,3,0))</f>
        <v>0</v>
      </c>
      <c r="V221" s="40">
        <f>$H221+$N221+$O221+$P221+$Q221+IF(ISBLANK($E221),0,$F221*(1-VLOOKUP($E221,'INFO_Matières recyclables'!F210:H211,3,0)))</f>
        <v>0</v>
      </c>
    </row>
    <row r="222" spans="2:22" x14ac:dyDescent="0.3">
      <c r="B222" s="5"/>
      <c r="C222" s="5"/>
      <c r="D222" s="25"/>
      <c r="E222" s="35"/>
      <c r="F222" s="108"/>
      <c r="G222" s="111"/>
      <c r="H222" s="33"/>
      <c r="I222" s="33"/>
      <c r="J222" s="33"/>
      <c r="K222" s="33"/>
      <c r="L222" s="33"/>
      <c r="M222" s="33"/>
      <c r="N222" s="33"/>
      <c r="O222" s="33"/>
      <c r="P222" s="33"/>
      <c r="Q222" s="112"/>
      <c r="S222" s="40">
        <f>$G222+$H222+IF(ISBLANK($E222),0,$F222*VLOOKUP($E222,'INFO_Matières recyclables'!$F$4:$H$5,2,0))</f>
        <v>0</v>
      </c>
      <c r="T222" s="40">
        <f>$I222+$J222+$K222+$L222+$M222+$N222+$O222+$P222+$Q222+$F222+IF(ISBLANK($E222),0,$F222*(1-VLOOKUP($E222,'INFO_Matières recyclables'!F211:H212,2,0)))</f>
        <v>0</v>
      </c>
      <c r="U222" s="40">
        <f>$G222+$I222+$J222+$K222+$L222+$M222+IF(ISBLANK($E222),0,$F222*VLOOKUP($E222,'INFO_Matières recyclables'!$F$4:$H$5,3,0))</f>
        <v>0</v>
      </c>
      <c r="V222" s="40">
        <f>$H222+$N222+$O222+$P222+$Q222+IF(ISBLANK($E222),0,$F222*(1-VLOOKUP($E222,'INFO_Matières recyclables'!F211:H212,3,0)))</f>
        <v>0</v>
      </c>
    </row>
    <row r="223" spans="2:22" x14ac:dyDescent="0.3">
      <c r="B223" s="5"/>
      <c r="C223" s="5"/>
      <c r="D223" s="25"/>
      <c r="E223" s="35"/>
      <c r="F223" s="108"/>
      <c r="G223" s="111"/>
      <c r="H223" s="33"/>
      <c r="I223" s="33"/>
      <c r="J223" s="33"/>
      <c r="K223" s="33"/>
      <c r="L223" s="33"/>
      <c r="M223" s="33"/>
      <c r="N223" s="33"/>
      <c r="O223" s="33"/>
      <c r="P223" s="33"/>
      <c r="Q223" s="112"/>
      <c r="S223" s="40">
        <f>$G223+$H223+IF(ISBLANK($E223),0,$F223*VLOOKUP($E223,'INFO_Matières recyclables'!$F$4:$H$5,2,0))</f>
        <v>0</v>
      </c>
      <c r="T223" s="40">
        <f>$I223+$J223+$K223+$L223+$M223+$N223+$O223+$P223+$Q223+$F223+IF(ISBLANK($E223),0,$F223*(1-VLOOKUP($E223,'INFO_Matières recyclables'!F212:H213,2,0)))</f>
        <v>0</v>
      </c>
      <c r="U223" s="40">
        <f>$G223+$I223+$J223+$K223+$L223+$M223+IF(ISBLANK($E223),0,$F223*VLOOKUP($E223,'INFO_Matières recyclables'!$F$4:$H$5,3,0))</f>
        <v>0</v>
      </c>
      <c r="V223" s="40">
        <f>$H223+$N223+$O223+$P223+$Q223+IF(ISBLANK($E223),0,$F223*(1-VLOOKUP($E223,'INFO_Matières recyclables'!F212:H213,3,0)))</f>
        <v>0</v>
      </c>
    </row>
    <row r="224" spans="2:22" x14ac:dyDescent="0.3">
      <c r="B224" s="5"/>
      <c r="C224" s="5"/>
      <c r="D224" s="25"/>
      <c r="E224" s="35"/>
      <c r="F224" s="108"/>
      <c r="G224" s="111"/>
      <c r="H224" s="33"/>
      <c r="I224" s="33"/>
      <c r="J224" s="33"/>
      <c r="K224" s="33"/>
      <c r="L224" s="33"/>
      <c r="M224" s="33"/>
      <c r="N224" s="33"/>
      <c r="O224" s="33"/>
      <c r="P224" s="33"/>
      <c r="Q224" s="112"/>
      <c r="S224" s="40">
        <f>$G224+$H224+IF(ISBLANK($E224),0,$F224*VLOOKUP($E224,'INFO_Matières recyclables'!$F$4:$H$5,2,0))</f>
        <v>0</v>
      </c>
      <c r="T224" s="40">
        <f>$I224+$J224+$K224+$L224+$M224+$N224+$O224+$P224+$Q224+$F224+IF(ISBLANK($E224),0,$F224*(1-VLOOKUP($E224,'INFO_Matières recyclables'!F213:H214,2,0)))</f>
        <v>0</v>
      </c>
      <c r="U224" s="40">
        <f>$G224+$I224+$J224+$K224+$L224+$M224+IF(ISBLANK($E224),0,$F224*VLOOKUP($E224,'INFO_Matières recyclables'!$F$4:$H$5,3,0))</f>
        <v>0</v>
      </c>
      <c r="V224" s="40">
        <f>$H224+$N224+$O224+$P224+$Q224+IF(ISBLANK($E224),0,$F224*(1-VLOOKUP($E224,'INFO_Matières recyclables'!F213:H214,3,0)))</f>
        <v>0</v>
      </c>
    </row>
    <row r="225" spans="2:22" x14ac:dyDescent="0.3">
      <c r="B225" s="5"/>
      <c r="C225" s="5"/>
      <c r="D225" s="25"/>
      <c r="E225" s="35"/>
      <c r="F225" s="108"/>
      <c r="G225" s="111"/>
      <c r="H225" s="33"/>
      <c r="I225" s="33"/>
      <c r="J225" s="33"/>
      <c r="K225" s="33"/>
      <c r="L225" s="33"/>
      <c r="M225" s="33"/>
      <c r="N225" s="33"/>
      <c r="O225" s="33"/>
      <c r="P225" s="33"/>
      <c r="Q225" s="112"/>
      <c r="S225" s="40">
        <f>$G225+$H225+IF(ISBLANK($E225),0,$F225*VLOOKUP($E225,'INFO_Matières recyclables'!$F$4:$H$5,2,0))</f>
        <v>0</v>
      </c>
      <c r="T225" s="40">
        <f>$I225+$J225+$K225+$L225+$M225+$N225+$O225+$P225+$Q225+$F225+IF(ISBLANK($E225),0,$F225*(1-VLOOKUP($E225,'INFO_Matières recyclables'!F214:H215,2,0)))</f>
        <v>0</v>
      </c>
      <c r="U225" s="40">
        <f>$G225+$I225+$J225+$K225+$L225+$M225+IF(ISBLANK($E225),0,$F225*VLOOKUP($E225,'INFO_Matières recyclables'!$F$4:$H$5,3,0))</f>
        <v>0</v>
      </c>
      <c r="V225" s="40">
        <f>$H225+$N225+$O225+$P225+$Q225+IF(ISBLANK($E225),0,$F225*(1-VLOOKUP($E225,'INFO_Matières recyclables'!F214:H215,3,0)))</f>
        <v>0</v>
      </c>
    </row>
    <row r="226" spans="2:22" x14ac:dyDescent="0.3">
      <c r="B226" s="5"/>
      <c r="C226" s="5"/>
      <c r="D226" s="25"/>
      <c r="E226" s="35"/>
      <c r="F226" s="108"/>
      <c r="G226" s="111"/>
      <c r="H226" s="33"/>
      <c r="I226" s="33"/>
      <c r="J226" s="33"/>
      <c r="K226" s="33"/>
      <c r="L226" s="33"/>
      <c r="M226" s="33"/>
      <c r="N226" s="33"/>
      <c r="O226" s="33"/>
      <c r="P226" s="33"/>
      <c r="Q226" s="112"/>
      <c r="S226" s="40">
        <f>$G226+$H226+IF(ISBLANK($E226),0,$F226*VLOOKUP($E226,'INFO_Matières recyclables'!$F$4:$H$5,2,0))</f>
        <v>0</v>
      </c>
      <c r="T226" s="40">
        <f>$I226+$J226+$K226+$L226+$M226+$N226+$O226+$P226+$Q226+$F226+IF(ISBLANK($E226),0,$F226*(1-VLOOKUP($E226,'INFO_Matières recyclables'!F215:H216,2,0)))</f>
        <v>0</v>
      </c>
      <c r="U226" s="40">
        <f>$G226+$I226+$J226+$K226+$L226+$M226+IF(ISBLANK($E226),0,$F226*VLOOKUP($E226,'INFO_Matières recyclables'!$F$4:$H$5,3,0))</f>
        <v>0</v>
      </c>
      <c r="V226" s="40">
        <f>$H226+$N226+$O226+$P226+$Q226+IF(ISBLANK($E226),0,$F226*(1-VLOOKUP($E226,'INFO_Matières recyclables'!F215:H216,3,0)))</f>
        <v>0</v>
      </c>
    </row>
    <row r="227" spans="2:22" x14ac:dyDescent="0.3">
      <c r="B227" s="5"/>
      <c r="C227" s="5"/>
      <c r="D227" s="25"/>
      <c r="E227" s="35"/>
      <c r="F227" s="108"/>
      <c r="G227" s="111"/>
      <c r="H227" s="33"/>
      <c r="I227" s="33"/>
      <c r="J227" s="33"/>
      <c r="K227" s="33"/>
      <c r="L227" s="33"/>
      <c r="M227" s="33"/>
      <c r="N227" s="33"/>
      <c r="O227" s="33"/>
      <c r="P227" s="33"/>
      <c r="Q227" s="112"/>
      <c r="S227" s="40">
        <f>$G227+$H227+IF(ISBLANK($E227),0,$F227*VLOOKUP($E227,'INFO_Matières recyclables'!$F$4:$H$5,2,0))</f>
        <v>0</v>
      </c>
      <c r="T227" s="40">
        <f>$I227+$J227+$K227+$L227+$M227+$N227+$O227+$P227+$Q227+$F227+IF(ISBLANK($E227),0,$F227*(1-VLOOKUP($E227,'INFO_Matières recyclables'!F216:H217,2,0)))</f>
        <v>0</v>
      </c>
      <c r="U227" s="40">
        <f>$G227+$I227+$J227+$K227+$L227+$M227+IF(ISBLANK($E227),0,$F227*VLOOKUP($E227,'INFO_Matières recyclables'!$F$4:$H$5,3,0))</f>
        <v>0</v>
      </c>
      <c r="V227" s="40">
        <f>$H227+$N227+$O227+$P227+$Q227+IF(ISBLANK($E227),0,$F227*(1-VLOOKUP($E227,'INFO_Matières recyclables'!F216:H217,3,0)))</f>
        <v>0</v>
      </c>
    </row>
    <row r="228" spans="2:22" x14ac:dyDescent="0.3">
      <c r="B228" s="5"/>
      <c r="C228" s="5"/>
      <c r="D228" s="25"/>
      <c r="E228" s="35"/>
      <c r="F228" s="108"/>
      <c r="G228" s="111"/>
      <c r="H228" s="33"/>
      <c r="I228" s="33"/>
      <c r="J228" s="33"/>
      <c r="K228" s="33"/>
      <c r="L228" s="33"/>
      <c r="M228" s="33"/>
      <c r="N228" s="33"/>
      <c r="O228" s="33"/>
      <c r="P228" s="33"/>
      <c r="Q228" s="112"/>
      <c r="S228" s="40">
        <f>$G228+$H228+IF(ISBLANK($E228),0,$F228*VLOOKUP($E228,'INFO_Matières recyclables'!$F$4:$H$5,2,0))</f>
        <v>0</v>
      </c>
      <c r="T228" s="40">
        <f>$I228+$J228+$K228+$L228+$M228+$N228+$O228+$P228+$Q228+$F228+IF(ISBLANK($E228),0,$F228*(1-VLOOKUP($E228,'INFO_Matières recyclables'!F217:H218,2,0)))</f>
        <v>0</v>
      </c>
      <c r="U228" s="40">
        <f>$G228+$I228+$J228+$K228+$L228+$M228+IF(ISBLANK($E228),0,$F228*VLOOKUP($E228,'INFO_Matières recyclables'!$F$4:$H$5,3,0))</f>
        <v>0</v>
      </c>
      <c r="V228" s="40">
        <f>$H228+$N228+$O228+$P228+$Q228+IF(ISBLANK($E228),0,$F228*(1-VLOOKUP($E228,'INFO_Matières recyclables'!F217:H218,3,0)))</f>
        <v>0</v>
      </c>
    </row>
    <row r="229" spans="2:22" x14ac:dyDescent="0.3">
      <c r="B229" s="5"/>
      <c r="C229" s="5"/>
      <c r="D229" s="25"/>
      <c r="E229" s="35"/>
      <c r="F229" s="108"/>
      <c r="G229" s="111"/>
      <c r="H229" s="33"/>
      <c r="I229" s="33"/>
      <c r="J229" s="33"/>
      <c r="K229" s="33"/>
      <c r="L229" s="33"/>
      <c r="M229" s="33"/>
      <c r="N229" s="33"/>
      <c r="O229" s="33"/>
      <c r="P229" s="33"/>
      <c r="Q229" s="112"/>
      <c r="S229" s="40">
        <f>$G229+$H229+IF(ISBLANK($E229),0,$F229*VLOOKUP($E229,'INFO_Matières recyclables'!$F$4:$H$5,2,0))</f>
        <v>0</v>
      </c>
      <c r="T229" s="40">
        <f>$I229+$J229+$K229+$L229+$M229+$N229+$O229+$P229+$Q229+$F229+IF(ISBLANK($E229),0,$F229*(1-VLOOKUP($E229,'INFO_Matières recyclables'!F218:H219,2,0)))</f>
        <v>0</v>
      </c>
      <c r="U229" s="40">
        <f>$G229+$I229+$J229+$K229+$L229+$M229+IF(ISBLANK($E229),0,$F229*VLOOKUP($E229,'INFO_Matières recyclables'!$F$4:$H$5,3,0))</f>
        <v>0</v>
      </c>
      <c r="V229" s="40">
        <f>$H229+$N229+$O229+$P229+$Q229+IF(ISBLANK($E229),0,$F229*(1-VLOOKUP($E229,'INFO_Matières recyclables'!F218:H219,3,0)))</f>
        <v>0</v>
      </c>
    </row>
    <row r="230" spans="2:22" x14ac:dyDescent="0.3">
      <c r="B230" s="5"/>
      <c r="C230" s="5"/>
      <c r="D230" s="25"/>
      <c r="E230" s="35"/>
      <c r="F230" s="108"/>
      <c r="G230" s="111"/>
      <c r="H230" s="33"/>
      <c r="I230" s="33"/>
      <c r="J230" s="33"/>
      <c r="K230" s="33"/>
      <c r="L230" s="33"/>
      <c r="M230" s="33"/>
      <c r="N230" s="33"/>
      <c r="O230" s="33"/>
      <c r="P230" s="33"/>
      <c r="Q230" s="112"/>
      <c r="S230" s="40">
        <f>$G230+$H230+IF(ISBLANK($E230),0,$F230*VLOOKUP($E230,'INFO_Matières recyclables'!$F$4:$H$5,2,0))</f>
        <v>0</v>
      </c>
      <c r="T230" s="40">
        <f>$I230+$J230+$K230+$L230+$M230+$N230+$O230+$P230+$Q230+$F230+IF(ISBLANK($E230),0,$F230*(1-VLOOKUP($E230,'INFO_Matières recyclables'!F219:H220,2,0)))</f>
        <v>0</v>
      </c>
      <c r="U230" s="40">
        <f>$G230+$I230+$J230+$K230+$L230+$M230+IF(ISBLANK($E230),0,$F230*VLOOKUP($E230,'INFO_Matières recyclables'!$F$4:$H$5,3,0))</f>
        <v>0</v>
      </c>
      <c r="V230" s="40">
        <f>$H230+$N230+$O230+$P230+$Q230+IF(ISBLANK($E230),0,$F230*(1-VLOOKUP($E230,'INFO_Matières recyclables'!F219:H220,3,0)))</f>
        <v>0</v>
      </c>
    </row>
    <row r="231" spans="2:22" x14ac:dyDescent="0.3">
      <c r="B231" s="5"/>
      <c r="C231" s="5"/>
      <c r="D231" s="25"/>
      <c r="E231" s="35"/>
      <c r="F231" s="108"/>
      <c r="G231" s="111"/>
      <c r="H231" s="33"/>
      <c r="I231" s="33"/>
      <c r="J231" s="33"/>
      <c r="K231" s="33"/>
      <c r="L231" s="33"/>
      <c r="M231" s="33"/>
      <c r="N231" s="33"/>
      <c r="O231" s="33"/>
      <c r="P231" s="33"/>
      <c r="Q231" s="112"/>
      <c r="S231" s="40">
        <f>$G231+$H231+IF(ISBLANK($E231),0,$F231*VLOOKUP($E231,'INFO_Matières recyclables'!$F$4:$H$5,2,0))</f>
        <v>0</v>
      </c>
      <c r="T231" s="40">
        <f>$I231+$J231+$K231+$L231+$M231+$N231+$O231+$P231+$Q231+$F231+IF(ISBLANK($E231),0,$F231*(1-VLOOKUP($E231,'INFO_Matières recyclables'!F220:H221,2,0)))</f>
        <v>0</v>
      </c>
      <c r="U231" s="40">
        <f>$G231+$I231+$J231+$K231+$L231+$M231+IF(ISBLANK($E231),0,$F231*VLOOKUP($E231,'INFO_Matières recyclables'!$F$4:$H$5,3,0))</f>
        <v>0</v>
      </c>
      <c r="V231" s="40">
        <f>$H231+$N231+$O231+$P231+$Q231+IF(ISBLANK($E231),0,$F231*(1-VLOOKUP($E231,'INFO_Matières recyclables'!F220:H221,3,0)))</f>
        <v>0</v>
      </c>
    </row>
    <row r="232" spans="2:22" x14ac:dyDescent="0.3">
      <c r="B232" s="5"/>
      <c r="C232" s="5"/>
      <c r="D232" s="25"/>
      <c r="E232" s="35"/>
      <c r="F232" s="108"/>
      <c r="G232" s="111"/>
      <c r="H232" s="33"/>
      <c r="I232" s="33"/>
      <c r="J232" s="33"/>
      <c r="K232" s="33"/>
      <c r="L232" s="33"/>
      <c r="M232" s="33"/>
      <c r="N232" s="33"/>
      <c r="O232" s="33"/>
      <c r="P232" s="33"/>
      <c r="Q232" s="112"/>
      <c r="S232" s="40">
        <f>$G232+$H232+IF(ISBLANK($E232),0,$F232*VLOOKUP($E232,'INFO_Matières recyclables'!$F$4:$H$5,2,0))</f>
        <v>0</v>
      </c>
      <c r="T232" s="40">
        <f>$I232+$J232+$K232+$L232+$M232+$N232+$O232+$P232+$Q232+$F232+IF(ISBLANK($E232),0,$F232*(1-VLOOKUP($E232,'INFO_Matières recyclables'!F221:H222,2,0)))</f>
        <v>0</v>
      </c>
      <c r="U232" s="40">
        <f>$G232+$I232+$J232+$K232+$L232+$M232+IF(ISBLANK($E232),0,$F232*VLOOKUP($E232,'INFO_Matières recyclables'!$F$4:$H$5,3,0))</f>
        <v>0</v>
      </c>
      <c r="V232" s="40">
        <f>$H232+$N232+$O232+$P232+$Q232+IF(ISBLANK($E232),0,$F232*(1-VLOOKUP($E232,'INFO_Matières recyclables'!F221:H222,3,0)))</f>
        <v>0</v>
      </c>
    </row>
    <row r="233" spans="2:22" x14ac:dyDescent="0.3">
      <c r="B233" s="5"/>
      <c r="C233" s="5"/>
      <c r="D233" s="25"/>
      <c r="E233" s="35"/>
      <c r="F233" s="108"/>
      <c r="G233" s="111"/>
      <c r="H233" s="33"/>
      <c r="I233" s="33"/>
      <c r="J233" s="33"/>
      <c r="K233" s="33"/>
      <c r="L233" s="33"/>
      <c r="M233" s="33"/>
      <c r="N233" s="33"/>
      <c r="O233" s="33"/>
      <c r="P233" s="33"/>
      <c r="Q233" s="112"/>
      <c r="S233" s="40">
        <f>$G233+$H233+IF(ISBLANK($E233),0,$F233*VLOOKUP($E233,'INFO_Matières recyclables'!$F$4:$H$5,2,0))</f>
        <v>0</v>
      </c>
      <c r="T233" s="40">
        <f>$I233+$J233+$K233+$L233+$M233+$N233+$O233+$P233+$Q233+$F233+IF(ISBLANK($E233),0,$F233*(1-VLOOKUP($E233,'INFO_Matières recyclables'!F222:H223,2,0)))</f>
        <v>0</v>
      </c>
      <c r="U233" s="40">
        <f>$G233+$I233+$J233+$K233+$L233+$M233+IF(ISBLANK($E233),0,$F233*VLOOKUP($E233,'INFO_Matières recyclables'!$F$4:$H$5,3,0))</f>
        <v>0</v>
      </c>
      <c r="V233" s="40">
        <f>$H233+$N233+$O233+$P233+$Q233+IF(ISBLANK($E233),0,$F233*(1-VLOOKUP($E233,'INFO_Matières recyclables'!F222:H223,3,0)))</f>
        <v>0</v>
      </c>
    </row>
    <row r="234" spans="2:22" x14ac:dyDescent="0.3">
      <c r="B234" s="5"/>
      <c r="C234" s="5"/>
      <c r="D234" s="25"/>
      <c r="E234" s="35"/>
      <c r="F234" s="108"/>
      <c r="G234" s="111"/>
      <c r="H234" s="33"/>
      <c r="I234" s="33"/>
      <c r="J234" s="33"/>
      <c r="K234" s="33"/>
      <c r="L234" s="33"/>
      <c r="M234" s="33"/>
      <c r="N234" s="33"/>
      <c r="O234" s="33"/>
      <c r="P234" s="33"/>
      <c r="Q234" s="112"/>
      <c r="S234" s="40">
        <f>$G234+$H234+IF(ISBLANK($E234),0,$F234*VLOOKUP($E234,'INFO_Matières recyclables'!$F$4:$H$5,2,0))</f>
        <v>0</v>
      </c>
      <c r="T234" s="40">
        <f>$I234+$J234+$K234+$L234+$M234+$N234+$O234+$P234+$Q234+$F234+IF(ISBLANK($E234),0,$F234*(1-VLOOKUP($E234,'INFO_Matières recyclables'!F223:H224,2,0)))</f>
        <v>0</v>
      </c>
      <c r="U234" s="40">
        <f>$G234+$I234+$J234+$K234+$L234+$M234+IF(ISBLANK($E234),0,$F234*VLOOKUP($E234,'INFO_Matières recyclables'!$F$4:$H$5,3,0))</f>
        <v>0</v>
      </c>
      <c r="V234" s="40">
        <f>$H234+$N234+$O234+$P234+$Q234+IF(ISBLANK($E234),0,$F234*(1-VLOOKUP($E234,'INFO_Matières recyclables'!F223:H224,3,0)))</f>
        <v>0</v>
      </c>
    </row>
    <row r="235" spans="2:22" x14ac:dyDescent="0.3">
      <c r="B235" s="5"/>
      <c r="C235" s="5"/>
      <c r="D235" s="25"/>
      <c r="E235" s="35"/>
      <c r="F235" s="108"/>
      <c r="G235" s="111"/>
      <c r="H235" s="33"/>
      <c r="I235" s="33"/>
      <c r="J235" s="33"/>
      <c r="K235" s="33"/>
      <c r="L235" s="33"/>
      <c r="M235" s="33"/>
      <c r="N235" s="33"/>
      <c r="O235" s="33"/>
      <c r="P235" s="33"/>
      <c r="Q235" s="112"/>
      <c r="S235" s="40">
        <f>$G235+$H235+IF(ISBLANK($E235),0,$F235*VLOOKUP($E235,'INFO_Matières recyclables'!$F$4:$H$5,2,0))</f>
        <v>0</v>
      </c>
      <c r="T235" s="40">
        <f>$I235+$J235+$K235+$L235+$M235+$N235+$O235+$P235+$Q235+$F235+IF(ISBLANK($E235),0,$F235*(1-VLOOKUP($E235,'INFO_Matières recyclables'!F224:H225,2,0)))</f>
        <v>0</v>
      </c>
      <c r="U235" s="40">
        <f>$G235+$I235+$J235+$K235+$L235+$M235+IF(ISBLANK($E235),0,$F235*VLOOKUP($E235,'INFO_Matières recyclables'!$F$4:$H$5,3,0))</f>
        <v>0</v>
      </c>
      <c r="V235" s="40">
        <f>$H235+$N235+$O235+$P235+$Q235+IF(ISBLANK($E235),0,$F235*(1-VLOOKUP($E235,'INFO_Matières recyclables'!F224:H225,3,0)))</f>
        <v>0</v>
      </c>
    </row>
    <row r="236" spans="2:22" x14ac:dyDescent="0.3">
      <c r="B236" s="5"/>
      <c r="C236" s="5"/>
      <c r="D236" s="25"/>
      <c r="E236" s="35"/>
      <c r="F236" s="108"/>
      <c r="G236" s="111"/>
      <c r="H236" s="33"/>
      <c r="I236" s="33"/>
      <c r="J236" s="33"/>
      <c r="K236" s="33"/>
      <c r="L236" s="33"/>
      <c r="M236" s="33"/>
      <c r="N236" s="33"/>
      <c r="O236" s="33"/>
      <c r="P236" s="33"/>
      <c r="Q236" s="112"/>
      <c r="S236" s="40">
        <f>$G236+$H236+IF(ISBLANK($E236),0,$F236*VLOOKUP($E236,'INFO_Matières recyclables'!$F$4:$H$5,2,0))</f>
        <v>0</v>
      </c>
      <c r="T236" s="40">
        <f>$I236+$J236+$K236+$L236+$M236+$N236+$O236+$P236+$Q236+$F236+IF(ISBLANK($E236),0,$F236*(1-VLOOKUP($E236,'INFO_Matières recyclables'!F225:H226,2,0)))</f>
        <v>0</v>
      </c>
      <c r="U236" s="40">
        <f>$G236+$I236+$J236+$K236+$L236+$M236+IF(ISBLANK($E236),0,$F236*VLOOKUP($E236,'INFO_Matières recyclables'!$F$4:$H$5,3,0))</f>
        <v>0</v>
      </c>
      <c r="V236" s="40">
        <f>$H236+$N236+$O236+$P236+$Q236+IF(ISBLANK($E236),0,$F236*(1-VLOOKUP($E236,'INFO_Matières recyclables'!F225:H226,3,0)))</f>
        <v>0</v>
      </c>
    </row>
    <row r="237" spans="2:22" x14ac:dyDescent="0.3">
      <c r="B237" s="5"/>
      <c r="C237" s="5"/>
      <c r="D237" s="25"/>
      <c r="E237" s="35"/>
      <c r="F237" s="108"/>
      <c r="G237" s="111"/>
      <c r="H237" s="33"/>
      <c r="I237" s="33"/>
      <c r="J237" s="33"/>
      <c r="K237" s="33"/>
      <c r="L237" s="33"/>
      <c r="M237" s="33"/>
      <c r="N237" s="33"/>
      <c r="O237" s="33"/>
      <c r="P237" s="33"/>
      <c r="Q237" s="112"/>
      <c r="S237" s="40">
        <f>$G237+$H237+IF(ISBLANK($E237),0,$F237*VLOOKUP($E237,'INFO_Matières recyclables'!$F$4:$H$5,2,0))</f>
        <v>0</v>
      </c>
      <c r="T237" s="40">
        <f>$I237+$J237+$K237+$L237+$M237+$N237+$O237+$P237+$Q237+$F237+IF(ISBLANK($E237),0,$F237*(1-VLOOKUP($E237,'INFO_Matières recyclables'!F226:H227,2,0)))</f>
        <v>0</v>
      </c>
      <c r="U237" s="40">
        <f>$G237+$I237+$J237+$K237+$L237+$M237+IF(ISBLANK($E237),0,$F237*VLOOKUP($E237,'INFO_Matières recyclables'!$F$4:$H$5,3,0))</f>
        <v>0</v>
      </c>
      <c r="V237" s="40">
        <f>$H237+$N237+$O237+$P237+$Q237+IF(ISBLANK($E237),0,$F237*(1-VLOOKUP($E237,'INFO_Matières recyclables'!F226:H227,3,0)))</f>
        <v>0</v>
      </c>
    </row>
    <row r="238" spans="2:22" x14ac:dyDescent="0.3">
      <c r="B238" s="5"/>
      <c r="C238" s="5"/>
      <c r="D238" s="25"/>
      <c r="E238" s="35"/>
      <c r="F238" s="108"/>
      <c r="G238" s="111"/>
      <c r="H238" s="33"/>
      <c r="I238" s="33"/>
      <c r="J238" s="33"/>
      <c r="K238" s="33"/>
      <c r="L238" s="33"/>
      <c r="M238" s="33"/>
      <c r="N238" s="33"/>
      <c r="O238" s="33"/>
      <c r="P238" s="33"/>
      <c r="Q238" s="112"/>
      <c r="S238" s="40">
        <f>$G238+$H238+IF(ISBLANK($E238),0,$F238*VLOOKUP($E238,'INFO_Matières recyclables'!$F$4:$H$5,2,0))</f>
        <v>0</v>
      </c>
      <c r="T238" s="40">
        <f>$I238+$J238+$K238+$L238+$M238+$N238+$O238+$P238+$Q238+$F238+IF(ISBLANK($E238),0,$F238*(1-VLOOKUP($E238,'INFO_Matières recyclables'!F227:H228,2,0)))</f>
        <v>0</v>
      </c>
      <c r="U238" s="40">
        <f>$G238+$I238+$J238+$K238+$L238+$M238+IF(ISBLANK($E238),0,$F238*VLOOKUP($E238,'INFO_Matières recyclables'!$F$4:$H$5,3,0))</f>
        <v>0</v>
      </c>
      <c r="V238" s="40">
        <f>$H238+$N238+$O238+$P238+$Q238+IF(ISBLANK($E238),0,$F238*(1-VLOOKUP($E238,'INFO_Matières recyclables'!F227:H228,3,0)))</f>
        <v>0</v>
      </c>
    </row>
    <row r="239" spans="2:22" x14ac:dyDescent="0.3">
      <c r="B239" s="5"/>
      <c r="C239" s="5"/>
      <c r="D239" s="25"/>
      <c r="E239" s="35"/>
      <c r="F239" s="108"/>
      <c r="G239" s="111"/>
      <c r="H239" s="33"/>
      <c r="I239" s="33"/>
      <c r="J239" s="33"/>
      <c r="K239" s="33"/>
      <c r="L239" s="33"/>
      <c r="M239" s="33"/>
      <c r="N239" s="33"/>
      <c r="O239" s="33"/>
      <c r="P239" s="33"/>
      <c r="Q239" s="112"/>
      <c r="S239" s="40">
        <f>$G239+$H239+IF(ISBLANK($E239),0,$F239*VLOOKUP($E239,'INFO_Matières recyclables'!$F$4:$H$5,2,0))</f>
        <v>0</v>
      </c>
      <c r="T239" s="40">
        <f>$I239+$J239+$K239+$L239+$M239+$N239+$O239+$P239+$Q239+$F239+IF(ISBLANK($E239),0,$F239*(1-VLOOKUP($E239,'INFO_Matières recyclables'!F228:H229,2,0)))</f>
        <v>0</v>
      </c>
      <c r="U239" s="40">
        <f>$G239+$I239+$J239+$K239+$L239+$M239+IF(ISBLANK($E239),0,$F239*VLOOKUP($E239,'INFO_Matières recyclables'!$F$4:$H$5,3,0))</f>
        <v>0</v>
      </c>
      <c r="V239" s="40">
        <f>$H239+$N239+$O239+$P239+$Q239+IF(ISBLANK($E239),0,$F239*(1-VLOOKUP($E239,'INFO_Matières recyclables'!F228:H229,3,0)))</f>
        <v>0</v>
      </c>
    </row>
    <row r="240" spans="2:22" x14ac:dyDescent="0.3">
      <c r="B240" s="5"/>
      <c r="C240" s="5"/>
      <c r="D240" s="25"/>
      <c r="E240" s="35"/>
      <c r="F240" s="108"/>
      <c r="G240" s="111"/>
      <c r="H240" s="33"/>
      <c r="I240" s="33"/>
      <c r="J240" s="33"/>
      <c r="K240" s="33"/>
      <c r="L240" s="33"/>
      <c r="M240" s="33"/>
      <c r="N240" s="33"/>
      <c r="O240" s="33"/>
      <c r="P240" s="33"/>
      <c r="Q240" s="112"/>
      <c r="S240" s="40">
        <f>$G240+$H240+IF(ISBLANK($E240),0,$F240*VLOOKUP($E240,'INFO_Matières recyclables'!$F$4:$H$5,2,0))</f>
        <v>0</v>
      </c>
      <c r="T240" s="40">
        <f>$I240+$J240+$K240+$L240+$M240+$N240+$O240+$P240+$Q240+$F240+IF(ISBLANK($E240),0,$F240*(1-VLOOKUP($E240,'INFO_Matières recyclables'!F229:H230,2,0)))</f>
        <v>0</v>
      </c>
      <c r="U240" s="40">
        <f>$G240+$I240+$J240+$K240+$L240+$M240+IF(ISBLANK($E240),0,$F240*VLOOKUP($E240,'INFO_Matières recyclables'!$F$4:$H$5,3,0))</f>
        <v>0</v>
      </c>
      <c r="V240" s="40">
        <f>$H240+$N240+$O240+$P240+$Q240+IF(ISBLANK($E240),0,$F240*(1-VLOOKUP($E240,'INFO_Matières recyclables'!F229:H230,3,0)))</f>
        <v>0</v>
      </c>
    </row>
    <row r="241" spans="2:22" x14ac:dyDescent="0.3">
      <c r="B241" s="5"/>
      <c r="C241" s="5"/>
      <c r="D241" s="25"/>
      <c r="E241" s="35"/>
      <c r="F241" s="108"/>
      <c r="G241" s="111"/>
      <c r="H241" s="33"/>
      <c r="I241" s="33"/>
      <c r="J241" s="33"/>
      <c r="K241" s="33"/>
      <c r="L241" s="33"/>
      <c r="M241" s="33"/>
      <c r="N241" s="33"/>
      <c r="O241" s="33"/>
      <c r="P241" s="33"/>
      <c r="Q241" s="112"/>
      <c r="S241" s="40">
        <f>$G241+$H241+IF(ISBLANK($E241),0,$F241*VLOOKUP($E241,'INFO_Matières recyclables'!$F$4:$H$5,2,0))</f>
        <v>0</v>
      </c>
      <c r="T241" s="40">
        <f>$I241+$J241+$K241+$L241+$M241+$N241+$O241+$P241+$Q241+$F241+IF(ISBLANK($E241),0,$F241*(1-VLOOKUP($E241,'INFO_Matières recyclables'!F230:H231,2,0)))</f>
        <v>0</v>
      </c>
      <c r="U241" s="40">
        <f>$G241+$I241+$J241+$K241+$L241+$M241+IF(ISBLANK($E241),0,$F241*VLOOKUP($E241,'INFO_Matières recyclables'!$F$4:$H$5,3,0))</f>
        <v>0</v>
      </c>
      <c r="V241" s="40">
        <f>$H241+$N241+$O241+$P241+$Q241+IF(ISBLANK($E241),0,$F241*(1-VLOOKUP($E241,'INFO_Matières recyclables'!F230:H231,3,0)))</f>
        <v>0</v>
      </c>
    </row>
    <row r="242" spans="2:22" x14ac:dyDescent="0.3">
      <c r="B242" s="5"/>
      <c r="C242" s="5"/>
      <c r="D242" s="25"/>
      <c r="E242" s="35"/>
      <c r="F242" s="108"/>
      <c r="G242" s="111"/>
      <c r="H242" s="33"/>
      <c r="I242" s="33"/>
      <c r="J242" s="33"/>
      <c r="K242" s="33"/>
      <c r="L242" s="33"/>
      <c r="M242" s="33"/>
      <c r="N242" s="33"/>
      <c r="O242" s="33"/>
      <c r="P242" s="33"/>
      <c r="Q242" s="112"/>
      <c r="S242" s="40">
        <f>$G242+$H242+IF(ISBLANK($E242),0,$F242*VLOOKUP($E242,'INFO_Matières recyclables'!$F$4:$H$5,2,0))</f>
        <v>0</v>
      </c>
      <c r="T242" s="40">
        <f>$I242+$J242+$K242+$L242+$M242+$N242+$O242+$P242+$Q242+$F242+IF(ISBLANK($E242),0,$F242*(1-VLOOKUP($E242,'INFO_Matières recyclables'!F231:H232,2,0)))</f>
        <v>0</v>
      </c>
      <c r="U242" s="40">
        <f>$G242+$I242+$J242+$K242+$L242+$M242+IF(ISBLANK($E242),0,$F242*VLOOKUP($E242,'INFO_Matières recyclables'!$F$4:$H$5,3,0))</f>
        <v>0</v>
      </c>
      <c r="V242" s="40">
        <f>$H242+$N242+$O242+$P242+$Q242+IF(ISBLANK($E242),0,$F242*(1-VLOOKUP($E242,'INFO_Matières recyclables'!F231:H232,3,0)))</f>
        <v>0</v>
      </c>
    </row>
    <row r="243" spans="2:22" x14ac:dyDescent="0.3">
      <c r="B243" s="5"/>
      <c r="C243" s="5"/>
      <c r="D243" s="25"/>
      <c r="E243" s="35"/>
      <c r="F243" s="108"/>
      <c r="G243" s="111"/>
      <c r="H243" s="33"/>
      <c r="I243" s="33"/>
      <c r="J243" s="33"/>
      <c r="K243" s="33"/>
      <c r="L243" s="33"/>
      <c r="M243" s="33"/>
      <c r="N243" s="33"/>
      <c r="O243" s="33"/>
      <c r="P243" s="33"/>
      <c r="Q243" s="112"/>
      <c r="S243" s="40">
        <f>$G243+$H243+IF(ISBLANK($E243),0,$F243*VLOOKUP($E243,'INFO_Matières recyclables'!$F$4:$H$5,2,0))</f>
        <v>0</v>
      </c>
      <c r="T243" s="40">
        <f>$I243+$J243+$K243+$L243+$M243+$N243+$O243+$P243+$Q243+$F243+IF(ISBLANK($E243),0,$F243*(1-VLOOKUP($E243,'INFO_Matières recyclables'!F232:H233,2,0)))</f>
        <v>0</v>
      </c>
      <c r="U243" s="40">
        <f>$G243+$I243+$J243+$K243+$L243+$M243+IF(ISBLANK($E243),0,$F243*VLOOKUP($E243,'INFO_Matières recyclables'!$F$4:$H$5,3,0))</f>
        <v>0</v>
      </c>
      <c r="V243" s="40">
        <f>$H243+$N243+$O243+$P243+$Q243+IF(ISBLANK($E243),0,$F243*(1-VLOOKUP($E243,'INFO_Matières recyclables'!F232:H233,3,0)))</f>
        <v>0</v>
      </c>
    </row>
    <row r="244" spans="2:22" x14ac:dyDescent="0.3">
      <c r="B244" s="5"/>
      <c r="C244" s="5"/>
      <c r="D244" s="25"/>
      <c r="E244" s="35"/>
      <c r="F244" s="108"/>
      <c r="G244" s="111"/>
      <c r="H244" s="33"/>
      <c r="I244" s="33"/>
      <c r="J244" s="33"/>
      <c r="K244" s="33"/>
      <c r="L244" s="33"/>
      <c r="M244" s="33"/>
      <c r="N244" s="33"/>
      <c r="O244" s="33"/>
      <c r="P244" s="33"/>
      <c r="Q244" s="112"/>
      <c r="S244" s="40">
        <f>$G244+$H244+IF(ISBLANK($E244),0,$F244*VLOOKUP($E244,'INFO_Matières recyclables'!$F$4:$H$5,2,0))</f>
        <v>0</v>
      </c>
      <c r="T244" s="40">
        <f>$I244+$J244+$K244+$L244+$M244+$N244+$O244+$P244+$Q244+$F244+IF(ISBLANK($E244),0,$F244*(1-VLOOKUP($E244,'INFO_Matières recyclables'!F233:H234,2,0)))</f>
        <v>0</v>
      </c>
      <c r="U244" s="40">
        <f>$G244+$I244+$J244+$K244+$L244+$M244+IF(ISBLANK($E244),0,$F244*VLOOKUP($E244,'INFO_Matières recyclables'!$F$4:$H$5,3,0))</f>
        <v>0</v>
      </c>
      <c r="V244" s="40">
        <f>$H244+$N244+$O244+$P244+$Q244+IF(ISBLANK($E244),0,$F244*(1-VLOOKUP($E244,'INFO_Matières recyclables'!F233:H234,3,0)))</f>
        <v>0</v>
      </c>
    </row>
    <row r="245" spans="2:22" x14ac:dyDescent="0.3">
      <c r="B245" s="5"/>
      <c r="C245" s="5"/>
      <c r="D245" s="25"/>
      <c r="E245" s="35"/>
      <c r="F245" s="108"/>
      <c r="G245" s="111"/>
      <c r="H245" s="33"/>
      <c r="I245" s="33"/>
      <c r="J245" s="33"/>
      <c r="K245" s="33"/>
      <c r="L245" s="33"/>
      <c r="M245" s="33"/>
      <c r="N245" s="33"/>
      <c r="O245" s="33"/>
      <c r="P245" s="33"/>
      <c r="Q245" s="112"/>
      <c r="S245" s="40">
        <f>$G245+$H245+IF(ISBLANK($E245),0,$F245*VLOOKUP($E245,'INFO_Matières recyclables'!$F$4:$H$5,2,0))</f>
        <v>0</v>
      </c>
      <c r="T245" s="40">
        <f>$I245+$J245+$K245+$L245+$M245+$N245+$O245+$P245+$Q245+$F245+IF(ISBLANK($E245),0,$F245*(1-VLOOKUP($E245,'INFO_Matières recyclables'!F234:H235,2,0)))</f>
        <v>0</v>
      </c>
      <c r="U245" s="40">
        <f>$G245+$I245+$J245+$K245+$L245+$M245+IF(ISBLANK($E245),0,$F245*VLOOKUP($E245,'INFO_Matières recyclables'!$F$4:$H$5,3,0))</f>
        <v>0</v>
      </c>
      <c r="V245" s="40">
        <f>$H245+$N245+$O245+$P245+$Q245+IF(ISBLANK($E245),0,$F245*(1-VLOOKUP($E245,'INFO_Matières recyclables'!F234:H235,3,0)))</f>
        <v>0</v>
      </c>
    </row>
    <row r="246" spans="2:22" x14ac:dyDescent="0.3">
      <c r="B246" s="5"/>
      <c r="C246" s="5"/>
      <c r="D246" s="25"/>
      <c r="E246" s="35"/>
      <c r="F246" s="108"/>
      <c r="G246" s="111"/>
      <c r="H246" s="33"/>
      <c r="I246" s="33"/>
      <c r="J246" s="33"/>
      <c r="K246" s="33"/>
      <c r="L246" s="33"/>
      <c r="M246" s="33"/>
      <c r="N246" s="33"/>
      <c r="O246" s="33"/>
      <c r="P246" s="33"/>
      <c r="Q246" s="112"/>
      <c r="S246" s="40">
        <f>$G246+$H246+IF(ISBLANK($E246),0,$F246*VLOOKUP($E246,'INFO_Matières recyclables'!$F$4:$H$5,2,0))</f>
        <v>0</v>
      </c>
      <c r="T246" s="40">
        <f>$I246+$J246+$K246+$L246+$M246+$N246+$O246+$P246+$Q246+$F246+IF(ISBLANK($E246),0,$F246*(1-VLOOKUP($E246,'INFO_Matières recyclables'!F235:H236,2,0)))</f>
        <v>0</v>
      </c>
      <c r="U246" s="40">
        <f>$G246+$I246+$J246+$K246+$L246+$M246+IF(ISBLANK($E246),0,$F246*VLOOKUP($E246,'INFO_Matières recyclables'!$F$4:$H$5,3,0))</f>
        <v>0</v>
      </c>
      <c r="V246" s="40">
        <f>$H246+$N246+$O246+$P246+$Q246+IF(ISBLANK($E246),0,$F246*(1-VLOOKUP($E246,'INFO_Matières recyclables'!F235:H236,3,0)))</f>
        <v>0</v>
      </c>
    </row>
    <row r="247" spans="2:22" x14ac:dyDescent="0.3">
      <c r="B247" s="5"/>
      <c r="C247" s="5"/>
      <c r="D247" s="25"/>
      <c r="E247" s="35"/>
      <c r="F247" s="108"/>
      <c r="G247" s="111"/>
      <c r="H247" s="33"/>
      <c r="I247" s="33"/>
      <c r="J247" s="33"/>
      <c r="K247" s="33"/>
      <c r="L247" s="33"/>
      <c r="M247" s="33"/>
      <c r="N247" s="33"/>
      <c r="O247" s="33"/>
      <c r="P247" s="33"/>
      <c r="Q247" s="112"/>
      <c r="S247" s="40">
        <f>$G247+$H247+IF(ISBLANK($E247),0,$F247*VLOOKUP($E247,'INFO_Matières recyclables'!$F$4:$H$5,2,0))</f>
        <v>0</v>
      </c>
      <c r="T247" s="40">
        <f>$I247+$J247+$K247+$L247+$M247+$N247+$O247+$P247+$Q247+$F247+IF(ISBLANK($E247),0,$F247*(1-VLOOKUP($E247,'INFO_Matières recyclables'!F236:H237,2,0)))</f>
        <v>0</v>
      </c>
      <c r="U247" s="40">
        <f>$G247+$I247+$J247+$K247+$L247+$M247+IF(ISBLANK($E247),0,$F247*VLOOKUP($E247,'INFO_Matières recyclables'!$F$4:$H$5,3,0))</f>
        <v>0</v>
      </c>
      <c r="V247" s="40">
        <f>$H247+$N247+$O247+$P247+$Q247+IF(ISBLANK($E247),0,$F247*(1-VLOOKUP($E247,'INFO_Matières recyclables'!F236:H237,3,0)))</f>
        <v>0</v>
      </c>
    </row>
    <row r="248" spans="2:22" x14ac:dyDescent="0.3">
      <c r="B248" s="5"/>
      <c r="C248" s="5"/>
      <c r="D248" s="25"/>
      <c r="E248" s="35"/>
      <c r="F248" s="108"/>
      <c r="G248" s="111"/>
      <c r="H248" s="33"/>
      <c r="I248" s="33"/>
      <c r="J248" s="33"/>
      <c r="K248" s="33"/>
      <c r="L248" s="33"/>
      <c r="M248" s="33"/>
      <c r="N248" s="33"/>
      <c r="O248" s="33"/>
      <c r="P248" s="33"/>
      <c r="Q248" s="112"/>
      <c r="S248" s="40">
        <f>$G248+$H248+IF(ISBLANK($E248),0,$F248*VLOOKUP($E248,'INFO_Matières recyclables'!$F$4:$H$5,2,0))</f>
        <v>0</v>
      </c>
      <c r="T248" s="40">
        <f>$I248+$J248+$K248+$L248+$M248+$N248+$O248+$P248+$Q248+$F248+IF(ISBLANK($E248),0,$F248*(1-VLOOKUP($E248,'INFO_Matières recyclables'!F237:H238,2,0)))</f>
        <v>0</v>
      </c>
      <c r="U248" s="40">
        <f>$G248+$I248+$J248+$K248+$L248+$M248+IF(ISBLANK($E248),0,$F248*VLOOKUP($E248,'INFO_Matières recyclables'!$F$4:$H$5,3,0))</f>
        <v>0</v>
      </c>
      <c r="V248" s="40">
        <f>$H248+$N248+$O248+$P248+$Q248+IF(ISBLANK($E248),0,$F248*(1-VLOOKUP($E248,'INFO_Matières recyclables'!F237:H238,3,0)))</f>
        <v>0</v>
      </c>
    </row>
    <row r="249" spans="2:22" x14ac:dyDescent="0.3">
      <c r="B249" s="5"/>
      <c r="C249" s="5"/>
      <c r="D249" s="25"/>
      <c r="E249" s="35"/>
      <c r="F249" s="108"/>
      <c r="G249" s="111"/>
      <c r="H249" s="33"/>
      <c r="I249" s="33"/>
      <c r="J249" s="33"/>
      <c r="K249" s="33"/>
      <c r="L249" s="33"/>
      <c r="M249" s="33"/>
      <c r="N249" s="33"/>
      <c r="O249" s="33"/>
      <c r="P249" s="33"/>
      <c r="Q249" s="112"/>
      <c r="S249" s="40">
        <f>$G249+$H249+IF(ISBLANK($E249),0,$F249*VLOOKUP($E249,'INFO_Matières recyclables'!$F$4:$H$5,2,0))</f>
        <v>0</v>
      </c>
      <c r="T249" s="40">
        <f>$I249+$J249+$K249+$L249+$M249+$N249+$O249+$P249+$Q249+$F249+IF(ISBLANK($E249),0,$F249*(1-VLOOKUP($E249,'INFO_Matières recyclables'!F238:H239,2,0)))</f>
        <v>0</v>
      </c>
      <c r="U249" s="40">
        <f>$G249+$I249+$J249+$K249+$L249+$M249+IF(ISBLANK($E249),0,$F249*VLOOKUP($E249,'INFO_Matières recyclables'!$F$4:$H$5,3,0))</f>
        <v>0</v>
      </c>
      <c r="V249" s="40">
        <f>$H249+$N249+$O249+$P249+$Q249+IF(ISBLANK($E249),0,$F249*(1-VLOOKUP($E249,'INFO_Matières recyclables'!F238:H239,3,0)))</f>
        <v>0</v>
      </c>
    </row>
    <row r="250" spans="2:22" x14ac:dyDescent="0.3">
      <c r="B250" s="5"/>
      <c r="C250" s="5"/>
      <c r="D250" s="25"/>
      <c r="E250" s="35"/>
      <c r="F250" s="108"/>
      <c r="G250" s="111"/>
      <c r="H250" s="33"/>
      <c r="I250" s="33"/>
      <c r="J250" s="33"/>
      <c r="K250" s="33"/>
      <c r="L250" s="33"/>
      <c r="M250" s="33"/>
      <c r="N250" s="33"/>
      <c r="O250" s="33"/>
      <c r="P250" s="33"/>
      <c r="Q250" s="112"/>
      <c r="S250" s="40">
        <f>$G250+$H250+IF(ISBLANK($E250),0,$F250*VLOOKUP($E250,'INFO_Matières recyclables'!$F$4:$H$5,2,0))</f>
        <v>0</v>
      </c>
      <c r="T250" s="40">
        <f>$I250+$J250+$K250+$L250+$M250+$N250+$O250+$P250+$Q250+$F250+IF(ISBLANK($E250),0,$F250*(1-VLOOKUP($E250,'INFO_Matières recyclables'!F239:H240,2,0)))</f>
        <v>0</v>
      </c>
      <c r="U250" s="40">
        <f>$G250+$I250+$J250+$K250+$L250+$M250+IF(ISBLANK($E250),0,$F250*VLOOKUP($E250,'INFO_Matières recyclables'!$F$4:$H$5,3,0))</f>
        <v>0</v>
      </c>
      <c r="V250" s="40">
        <f>$H250+$N250+$O250+$P250+$Q250+IF(ISBLANK($E250),0,$F250*(1-VLOOKUP($E250,'INFO_Matières recyclables'!F239:H240,3,0)))</f>
        <v>0</v>
      </c>
    </row>
    <row r="251" spans="2:22" x14ac:dyDescent="0.3">
      <c r="B251" s="5"/>
      <c r="C251" s="5"/>
      <c r="D251" s="25"/>
      <c r="E251" s="35"/>
      <c r="F251" s="108"/>
      <c r="G251" s="111"/>
      <c r="H251" s="33"/>
      <c r="I251" s="33"/>
      <c r="J251" s="33"/>
      <c r="K251" s="33"/>
      <c r="L251" s="33"/>
      <c r="M251" s="33"/>
      <c r="N251" s="33"/>
      <c r="O251" s="33"/>
      <c r="P251" s="33"/>
      <c r="Q251" s="112"/>
      <c r="S251" s="40">
        <f>$G251+$H251+IF(ISBLANK($E251),0,$F251*VLOOKUP($E251,'INFO_Matières recyclables'!$F$4:$H$5,2,0))</f>
        <v>0</v>
      </c>
      <c r="T251" s="40">
        <f>$I251+$J251+$K251+$L251+$M251+$N251+$O251+$P251+$Q251+$F251+IF(ISBLANK($E251),0,$F251*(1-VLOOKUP($E251,'INFO_Matières recyclables'!F240:H241,2,0)))</f>
        <v>0</v>
      </c>
      <c r="U251" s="40">
        <f>$G251+$I251+$J251+$K251+$L251+$M251+IF(ISBLANK($E251),0,$F251*VLOOKUP($E251,'INFO_Matières recyclables'!$F$4:$H$5,3,0))</f>
        <v>0</v>
      </c>
      <c r="V251" s="40">
        <f>$H251+$N251+$O251+$P251+$Q251+IF(ISBLANK($E251),0,$F251*(1-VLOOKUP($E251,'INFO_Matières recyclables'!F240:H241,3,0)))</f>
        <v>0</v>
      </c>
    </row>
    <row r="252" spans="2:22" x14ac:dyDescent="0.3">
      <c r="B252" s="5"/>
      <c r="C252" s="5"/>
      <c r="D252" s="25"/>
      <c r="E252" s="35"/>
      <c r="F252" s="108"/>
      <c r="G252" s="111"/>
      <c r="H252" s="33"/>
      <c r="I252" s="33"/>
      <c r="J252" s="33"/>
      <c r="K252" s="33"/>
      <c r="L252" s="33"/>
      <c r="M252" s="33"/>
      <c r="N252" s="33"/>
      <c r="O252" s="33"/>
      <c r="P252" s="33"/>
      <c r="Q252" s="112"/>
      <c r="S252" s="40">
        <f>$G252+$H252+IF(ISBLANK($E252),0,$F252*VLOOKUP($E252,'INFO_Matières recyclables'!$F$4:$H$5,2,0))</f>
        <v>0</v>
      </c>
      <c r="T252" s="40">
        <f>$I252+$J252+$K252+$L252+$M252+$N252+$O252+$P252+$Q252+$F252+IF(ISBLANK($E252),0,$F252*(1-VLOOKUP($E252,'INFO_Matières recyclables'!F241:H242,2,0)))</f>
        <v>0</v>
      </c>
      <c r="U252" s="40">
        <f>$G252+$I252+$J252+$K252+$L252+$M252+IF(ISBLANK($E252),0,$F252*VLOOKUP($E252,'INFO_Matières recyclables'!$F$4:$H$5,3,0))</f>
        <v>0</v>
      </c>
      <c r="V252" s="40">
        <f>$H252+$N252+$O252+$P252+$Q252+IF(ISBLANK($E252),0,$F252*(1-VLOOKUP($E252,'INFO_Matières recyclables'!F241:H242,3,0)))</f>
        <v>0</v>
      </c>
    </row>
    <row r="253" spans="2:22" x14ac:dyDescent="0.3">
      <c r="B253" s="5"/>
      <c r="C253" s="5"/>
      <c r="D253" s="25"/>
      <c r="E253" s="35"/>
      <c r="F253" s="108"/>
      <c r="G253" s="111"/>
      <c r="H253" s="33"/>
      <c r="I253" s="33"/>
      <c r="J253" s="33"/>
      <c r="K253" s="33"/>
      <c r="L253" s="33"/>
      <c r="M253" s="33"/>
      <c r="N253" s="33"/>
      <c r="O253" s="33"/>
      <c r="P253" s="33"/>
      <c r="Q253" s="112"/>
      <c r="S253" s="40">
        <f>$G253+$H253+IF(ISBLANK($E253),0,$F253*VLOOKUP($E253,'INFO_Matières recyclables'!$F$4:$H$5,2,0))</f>
        <v>0</v>
      </c>
      <c r="T253" s="40">
        <f>$I253+$J253+$K253+$L253+$M253+$N253+$O253+$P253+$Q253+$F253+IF(ISBLANK($E253),0,$F253*(1-VLOOKUP($E253,'INFO_Matières recyclables'!F242:H243,2,0)))</f>
        <v>0</v>
      </c>
      <c r="U253" s="40">
        <f>$G253+$I253+$J253+$K253+$L253+$M253+IF(ISBLANK($E253),0,$F253*VLOOKUP($E253,'INFO_Matières recyclables'!$F$4:$H$5,3,0))</f>
        <v>0</v>
      </c>
      <c r="V253" s="40">
        <f>$H253+$N253+$O253+$P253+$Q253+IF(ISBLANK($E253),0,$F253*(1-VLOOKUP($E253,'INFO_Matières recyclables'!F242:H243,3,0)))</f>
        <v>0</v>
      </c>
    </row>
    <row r="254" spans="2:22" x14ac:dyDescent="0.3">
      <c r="B254" s="5"/>
      <c r="C254" s="5"/>
      <c r="D254" s="25"/>
      <c r="E254" s="35"/>
      <c r="F254" s="108"/>
      <c r="G254" s="111"/>
      <c r="H254" s="33"/>
      <c r="I254" s="33"/>
      <c r="J254" s="33"/>
      <c r="K254" s="33"/>
      <c r="L254" s="33"/>
      <c r="M254" s="33"/>
      <c r="N254" s="33"/>
      <c r="O254" s="33"/>
      <c r="P254" s="33"/>
      <c r="Q254" s="112"/>
      <c r="S254" s="40">
        <f>$G254+$H254+IF(ISBLANK($E254),0,$F254*VLOOKUP($E254,'INFO_Matières recyclables'!$F$4:$H$5,2,0))</f>
        <v>0</v>
      </c>
      <c r="T254" s="40">
        <f>$I254+$J254+$K254+$L254+$M254+$N254+$O254+$P254+$Q254+$F254+IF(ISBLANK($E254),0,$F254*(1-VLOOKUP($E254,'INFO_Matières recyclables'!F243:H244,2,0)))</f>
        <v>0</v>
      </c>
      <c r="U254" s="40">
        <f>$G254+$I254+$J254+$K254+$L254+$M254+IF(ISBLANK($E254),0,$F254*VLOOKUP($E254,'INFO_Matières recyclables'!$F$4:$H$5,3,0))</f>
        <v>0</v>
      </c>
      <c r="V254" s="40">
        <f>$H254+$N254+$O254+$P254+$Q254+IF(ISBLANK($E254),0,$F254*(1-VLOOKUP($E254,'INFO_Matières recyclables'!F243:H244,3,0)))</f>
        <v>0</v>
      </c>
    </row>
    <row r="255" spans="2:22" x14ac:dyDescent="0.3">
      <c r="B255" s="5"/>
      <c r="C255" s="5"/>
      <c r="D255" s="25"/>
      <c r="E255" s="35"/>
      <c r="F255" s="108"/>
      <c r="G255" s="111"/>
      <c r="H255" s="33"/>
      <c r="I255" s="33"/>
      <c r="J255" s="33"/>
      <c r="K255" s="33"/>
      <c r="L255" s="33"/>
      <c r="M255" s="33"/>
      <c r="N255" s="33"/>
      <c r="O255" s="33"/>
      <c r="P255" s="33"/>
      <c r="Q255" s="112"/>
      <c r="S255" s="40">
        <f>$G255+$H255+IF(ISBLANK($E255),0,$F255*VLOOKUP($E255,'INFO_Matières recyclables'!$F$4:$H$5,2,0))</f>
        <v>0</v>
      </c>
      <c r="T255" s="40">
        <f>$I255+$J255+$K255+$L255+$M255+$N255+$O255+$P255+$Q255+$F255+IF(ISBLANK($E255),0,$F255*(1-VLOOKUP($E255,'INFO_Matières recyclables'!F244:H245,2,0)))</f>
        <v>0</v>
      </c>
      <c r="U255" s="40">
        <f>$G255+$I255+$J255+$K255+$L255+$M255+IF(ISBLANK($E255),0,$F255*VLOOKUP($E255,'INFO_Matières recyclables'!$F$4:$H$5,3,0))</f>
        <v>0</v>
      </c>
      <c r="V255" s="40">
        <f>$H255+$N255+$O255+$P255+$Q255+IF(ISBLANK($E255),0,$F255*(1-VLOOKUP($E255,'INFO_Matières recyclables'!F244:H245,3,0)))</f>
        <v>0</v>
      </c>
    </row>
    <row r="256" spans="2:22" x14ac:dyDescent="0.3">
      <c r="B256" s="5"/>
      <c r="C256" s="5"/>
      <c r="D256" s="25"/>
      <c r="E256" s="35"/>
      <c r="F256" s="108"/>
      <c r="G256" s="111"/>
      <c r="H256" s="33"/>
      <c r="I256" s="33"/>
      <c r="J256" s="33"/>
      <c r="K256" s="33"/>
      <c r="L256" s="33"/>
      <c r="M256" s="33"/>
      <c r="N256" s="33"/>
      <c r="O256" s="33"/>
      <c r="P256" s="33"/>
      <c r="Q256" s="112"/>
      <c r="S256" s="40">
        <f>$G256+$H256+IF(ISBLANK($E256),0,$F256*VLOOKUP($E256,'INFO_Matières recyclables'!$F$4:$H$5,2,0))</f>
        <v>0</v>
      </c>
      <c r="T256" s="40">
        <f>$I256+$J256+$K256+$L256+$M256+$N256+$O256+$P256+$Q256+$F256+IF(ISBLANK($E256),0,$F256*(1-VLOOKUP($E256,'INFO_Matières recyclables'!F245:H246,2,0)))</f>
        <v>0</v>
      </c>
      <c r="U256" s="40">
        <f>$G256+$I256+$J256+$K256+$L256+$M256+IF(ISBLANK($E256),0,$F256*VLOOKUP($E256,'INFO_Matières recyclables'!$F$4:$H$5,3,0))</f>
        <v>0</v>
      </c>
      <c r="V256" s="40">
        <f>$H256+$N256+$O256+$P256+$Q256+IF(ISBLANK($E256),0,$F256*(1-VLOOKUP($E256,'INFO_Matières recyclables'!F245:H246,3,0)))</f>
        <v>0</v>
      </c>
    </row>
    <row r="257" spans="2:22" x14ac:dyDescent="0.3">
      <c r="B257" s="5"/>
      <c r="C257" s="5"/>
      <c r="D257" s="25"/>
      <c r="E257" s="35"/>
      <c r="F257" s="108"/>
      <c r="G257" s="111"/>
      <c r="H257" s="33"/>
      <c r="I257" s="33"/>
      <c r="J257" s="33"/>
      <c r="K257" s="33"/>
      <c r="L257" s="33"/>
      <c r="M257" s="33"/>
      <c r="N257" s="33"/>
      <c r="O257" s="33"/>
      <c r="P257" s="33"/>
      <c r="Q257" s="112"/>
      <c r="S257" s="40">
        <f>$G257+$H257+IF(ISBLANK($E257),0,$F257*VLOOKUP($E257,'INFO_Matières recyclables'!$F$4:$H$5,2,0))</f>
        <v>0</v>
      </c>
      <c r="T257" s="40">
        <f>$I257+$J257+$K257+$L257+$M257+$N257+$O257+$P257+$Q257+$F257+IF(ISBLANK($E257),0,$F257*(1-VLOOKUP($E257,'INFO_Matières recyclables'!F246:H247,2,0)))</f>
        <v>0</v>
      </c>
      <c r="U257" s="40">
        <f>$G257+$I257+$J257+$K257+$L257+$M257+IF(ISBLANK($E257),0,$F257*VLOOKUP($E257,'INFO_Matières recyclables'!$F$4:$H$5,3,0))</f>
        <v>0</v>
      </c>
      <c r="V257" s="40">
        <f>$H257+$N257+$O257+$P257+$Q257+IF(ISBLANK($E257),0,$F257*(1-VLOOKUP($E257,'INFO_Matières recyclables'!F246:H247,3,0)))</f>
        <v>0</v>
      </c>
    </row>
    <row r="258" spans="2:22" x14ac:dyDescent="0.3">
      <c r="B258" s="5"/>
      <c r="C258" s="5"/>
      <c r="D258" s="25"/>
      <c r="E258" s="35"/>
      <c r="F258" s="108"/>
      <c r="G258" s="111"/>
      <c r="H258" s="33"/>
      <c r="I258" s="33"/>
      <c r="J258" s="33"/>
      <c r="K258" s="33"/>
      <c r="L258" s="33"/>
      <c r="M258" s="33"/>
      <c r="N258" s="33"/>
      <c r="O258" s="33"/>
      <c r="P258" s="33"/>
      <c r="Q258" s="112"/>
      <c r="S258" s="40">
        <f>$G258+$H258+IF(ISBLANK($E258),0,$F258*VLOOKUP($E258,'INFO_Matières recyclables'!$F$4:$H$5,2,0))</f>
        <v>0</v>
      </c>
      <c r="T258" s="40">
        <f>$I258+$J258+$K258+$L258+$M258+$N258+$O258+$P258+$Q258+$F258+IF(ISBLANK($E258),0,$F258*(1-VLOOKUP($E258,'INFO_Matières recyclables'!F247:H248,2,0)))</f>
        <v>0</v>
      </c>
      <c r="U258" s="40">
        <f>$G258+$I258+$J258+$K258+$L258+$M258+IF(ISBLANK($E258),0,$F258*VLOOKUP($E258,'INFO_Matières recyclables'!$F$4:$H$5,3,0))</f>
        <v>0</v>
      </c>
      <c r="V258" s="40">
        <f>$H258+$N258+$O258+$P258+$Q258+IF(ISBLANK($E258),0,$F258*(1-VLOOKUP($E258,'INFO_Matières recyclables'!F247:H248,3,0)))</f>
        <v>0</v>
      </c>
    </row>
    <row r="259" spans="2:22" x14ac:dyDescent="0.3">
      <c r="B259" s="5"/>
      <c r="C259" s="5"/>
      <c r="D259" s="25"/>
      <c r="E259" s="35"/>
      <c r="F259" s="108"/>
      <c r="G259" s="111"/>
      <c r="H259" s="33"/>
      <c r="I259" s="33"/>
      <c r="J259" s="33"/>
      <c r="K259" s="33"/>
      <c r="L259" s="33"/>
      <c r="M259" s="33"/>
      <c r="N259" s="33"/>
      <c r="O259" s="33"/>
      <c r="P259" s="33"/>
      <c r="Q259" s="112"/>
      <c r="S259" s="40">
        <f>$G259+$H259+IF(ISBLANK($E259),0,$F259*VLOOKUP($E259,'INFO_Matières recyclables'!$F$4:$H$5,2,0))</f>
        <v>0</v>
      </c>
      <c r="T259" s="40">
        <f>$I259+$J259+$K259+$L259+$M259+$N259+$O259+$P259+$Q259+$F259+IF(ISBLANK($E259),0,$F259*(1-VLOOKUP($E259,'INFO_Matières recyclables'!F248:H249,2,0)))</f>
        <v>0</v>
      </c>
      <c r="U259" s="40">
        <f>$G259+$I259+$J259+$K259+$L259+$M259+IF(ISBLANK($E259),0,$F259*VLOOKUP($E259,'INFO_Matières recyclables'!$F$4:$H$5,3,0))</f>
        <v>0</v>
      </c>
      <c r="V259" s="40">
        <f>$H259+$N259+$O259+$P259+$Q259+IF(ISBLANK($E259),0,$F259*(1-VLOOKUP($E259,'INFO_Matières recyclables'!F248:H249,3,0)))</f>
        <v>0</v>
      </c>
    </row>
    <row r="260" spans="2:22" x14ac:dyDescent="0.3">
      <c r="B260" s="5"/>
      <c r="C260" s="5"/>
      <c r="D260" s="25"/>
      <c r="E260" s="35"/>
      <c r="F260" s="108"/>
      <c r="G260" s="111"/>
      <c r="H260" s="33"/>
      <c r="I260" s="33"/>
      <c r="J260" s="33"/>
      <c r="K260" s="33"/>
      <c r="L260" s="33"/>
      <c r="M260" s="33"/>
      <c r="N260" s="33"/>
      <c r="O260" s="33"/>
      <c r="P260" s="33"/>
      <c r="Q260" s="112"/>
      <c r="S260" s="40">
        <f>$G260+$H260+IF(ISBLANK($E260),0,$F260*VLOOKUP($E260,'INFO_Matières recyclables'!$F$4:$H$5,2,0))</f>
        <v>0</v>
      </c>
      <c r="T260" s="40">
        <f>$I260+$J260+$K260+$L260+$M260+$N260+$O260+$P260+$Q260+$F260+IF(ISBLANK($E260),0,$F260*(1-VLOOKUP($E260,'INFO_Matières recyclables'!F249:H250,2,0)))</f>
        <v>0</v>
      </c>
      <c r="U260" s="40">
        <f>$G260+$I260+$J260+$K260+$L260+$M260+IF(ISBLANK($E260),0,$F260*VLOOKUP($E260,'INFO_Matières recyclables'!$F$4:$H$5,3,0))</f>
        <v>0</v>
      </c>
      <c r="V260" s="40">
        <f>$H260+$N260+$O260+$P260+$Q260+IF(ISBLANK($E260),0,$F260*(1-VLOOKUP($E260,'INFO_Matières recyclables'!F249:H250,3,0)))</f>
        <v>0</v>
      </c>
    </row>
    <row r="261" spans="2:22" x14ac:dyDescent="0.3">
      <c r="B261" s="5"/>
      <c r="C261" s="5"/>
      <c r="D261" s="25"/>
      <c r="E261" s="35"/>
      <c r="F261" s="108"/>
      <c r="G261" s="111"/>
      <c r="H261" s="33"/>
      <c r="I261" s="33"/>
      <c r="J261" s="33"/>
      <c r="K261" s="33"/>
      <c r="L261" s="33"/>
      <c r="M261" s="33"/>
      <c r="N261" s="33"/>
      <c r="O261" s="33"/>
      <c r="P261" s="33"/>
      <c r="Q261" s="112"/>
      <c r="S261" s="40">
        <f>$G261+$H261+IF(ISBLANK($E261),0,$F261*VLOOKUP($E261,'INFO_Matières recyclables'!$F$4:$H$5,2,0))</f>
        <v>0</v>
      </c>
      <c r="T261" s="40">
        <f>$I261+$J261+$K261+$L261+$M261+$N261+$O261+$P261+$Q261+$F261+IF(ISBLANK($E261),0,$F261*(1-VLOOKUP($E261,'INFO_Matières recyclables'!F250:H251,2,0)))</f>
        <v>0</v>
      </c>
      <c r="U261" s="40">
        <f>$G261+$I261+$J261+$K261+$L261+$M261+IF(ISBLANK($E261),0,$F261*VLOOKUP($E261,'INFO_Matières recyclables'!$F$4:$H$5,3,0))</f>
        <v>0</v>
      </c>
      <c r="V261" s="40">
        <f>$H261+$N261+$O261+$P261+$Q261+IF(ISBLANK($E261),0,$F261*(1-VLOOKUP($E261,'INFO_Matières recyclables'!F250:H251,3,0)))</f>
        <v>0</v>
      </c>
    </row>
    <row r="262" spans="2:22" x14ac:dyDescent="0.3">
      <c r="B262" s="5"/>
      <c r="C262" s="5"/>
      <c r="D262" s="25"/>
      <c r="E262" s="35"/>
      <c r="F262" s="108"/>
      <c r="G262" s="111"/>
      <c r="H262" s="33"/>
      <c r="I262" s="33"/>
      <c r="J262" s="33"/>
      <c r="K262" s="33"/>
      <c r="L262" s="33"/>
      <c r="M262" s="33"/>
      <c r="N262" s="33"/>
      <c r="O262" s="33"/>
      <c r="P262" s="33"/>
      <c r="Q262" s="112"/>
      <c r="S262" s="40">
        <f>$G262+$H262+IF(ISBLANK($E262),0,$F262*VLOOKUP($E262,'INFO_Matières recyclables'!$F$4:$H$5,2,0))</f>
        <v>0</v>
      </c>
      <c r="T262" s="40">
        <f>$I262+$J262+$K262+$L262+$M262+$N262+$O262+$P262+$Q262+$F262+IF(ISBLANK($E262),0,$F262*(1-VLOOKUP($E262,'INFO_Matières recyclables'!F251:H252,2,0)))</f>
        <v>0</v>
      </c>
      <c r="U262" s="40">
        <f>$G262+$I262+$J262+$K262+$L262+$M262+IF(ISBLANK($E262),0,$F262*VLOOKUP($E262,'INFO_Matières recyclables'!$F$4:$H$5,3,0))</f>
        <v>0</v>
      </c>
      <c r="V262" s="40">
        <f>$H262+$N262+$O262+$P262+$Q262+IF(ISBLANK($E262),0,$F262*(1-VLOOKUP($E262,'INFO_Matières recyclables'!F251:H252,3,0)))</f>
        <v>0</v>
      </c>
    </row>
    <row r="263" spans="2:22" x14ac:dyDescent="0.3">
      <c r="B263" s="5"/>
      <c r="C263" s="5"/>
      <c r="D263" s="25"/>
      <c r="E263" s="35"/>
      <c r="F263" s="108"/>
      <c r="G263" s="111"/>
      <c r="H263" s="33"/>
      <c r="I263" s="33"/>
      <c r="J263" s="33"/>
      <c r="K263" s="33"/>
      <c r="L263" s="33"/>
      <c r="M263" s="33"/>
      <c r="N263" s="33"/>
      <c r="O263" s="33"/>
      <c r="P263" s="33"/>
      <c r="Q263" s="112"/>
      <c r="S263" s="40">
        <f>$G263+$H263+IF(ISBLANK($E263),0,$F263*VLOOKUP($E263,'INFO_Matières recyclables'!$F$4:$H$5,2,0))</f>
        <v>0</v>
      </c>
      <c r="T263" s="40">
        <f>$I263+$J263+$K263+$L263+$M263+$N263+$O263+$P263+$Q263+$F263+IF(ISBLANK($E263),0,$F263*(1-VLOOKUP($E263,'INFO_Matières recyclables'!F252:H253,2,0)))</f>
        <v>0</v>
      </c>
      <c r="U263" s="40">
        <f>$G263+$I263+$J263+$K263+$L263+$M263+IF(ISBLANK($E263),0,$F263*VLOOKUP($E263,'INFO_Matières recyclables'!$F$4:$H$5,3,0))</f>
        <v>0</v>
      </c>
      <c r="V263" s="40">
        <f>$H263+$N263+$O263+$P263+$Q263+IF(ISBLANK($E263),0,$F263*(1-VLOOKUP($E263,'INFO_Matières recyclables'!F252:H253,3,0)))</f>
        <v>0</v>
      </c>
    </row>
    <row r="264" spans="2:22" x14ac:dyDescent="0.3">
      <c r="B264" s="5"/>
      <c r="C264" s="5"/>
      <c r="D264" s="25"/>
      <c r="E264" s="35"/>
      <c r="F264" s="108"/>
      <c r="G264" s="111"/>
      <c r="H264" s="33"/>
      <c r="I264" s="33"/>
      <c r="J264" s="33"/>
      <c r="K264" s="33"/>
      <c r="L264" s="33"/>
      <c r="M264" s="33"/>
      <c r="N264" s="33"/>
      <c r="O264" s="33"/>
      <c r="P264" s="33"/>
      <c r="Q264" s="112"/>
      <c r="S264" s="40">
        <f>$G264+$H264+IF(ISBLANK($E264),0,$F264*VLOOKUP($E264,'INFO_Matières recyclables'!$F$4:$H$5,2,0))</f>
        <v>0</v>
      </c>
      <c r="T264" s="40">
        <f>$I264+$J264+$K264+$L264+$M264+$N264+$O264+$P264+$Q264+$F264+IF(ISBLANK($E264),0,$F264*(1-VLOOKUP($E264,'INFO_Matières recyclables'!F253:H254,2,0)))</f>
        <v>0</v>
      </c>
      <c r="U264" s="40">
        <f>$G264+$I264+$J264+$K264+$L264+$M264+IF(ISBLANK($E264),0,$F264*VLOOKUP($E264,'INFO_Matières recyclables'!$F$4:$H$5,3,0))</f>
        <v>0</v>
      </c>
      <c r="V264" s="40">
        <f>$H264+$N264+$O264+$P264+$Q264+IF(ISBLANK($E264),0,$F264*(1-VLOOKUP($E264,'INFO_Matières recyclables'!F253:H254,3,0)))</f>
        <v>0</v>
      </c>
    </row>
    <row r="265" spans="2:22" x14ac:dyDescent="0.3">
      <c r="B265" s="5"/>
      <c r="C265" s="5"/>
      <c r="D265" s="25"/>
      <c r="E265" s="35"/>
      <c r="F265" s="108"/>
      <c r="G265" s="111"/>
      <c r="H265" s="33"/>
      <c r="I265" s="33"/>
      <c r="J265" s="33"/>
      <c r="K265" s="33"/>
      <c r="L265" s="33"/>
      <c r="M265" s="33"/>
      <c r="N265" s="33"/>
      <c r="O265" s="33"/>
      <c r="P265" s="33"/>
      <c r="Q265" s="112"/>
      <c r="S265" s="40">
        <f>$G265+$H265+IF(ISBLANK($E265),0,$F265*VLOOKUP($E265,'INFO_Matières recyclables'!$F$4:$H$5,2,0))</f>
        <v>0</v>
      </c>
      <c r="T265" s="40">
        <f>$I265+$J265+$K265+$L265+$M265+$N265+$O265+$P265+$Q265+$F265+IF(ISBLANK($E265),0,$F265*(1-VLOOKUP($E265,'INFO_Matières recyclables'!F254:H255,2,0)))</f>
        <v>0</v>
      </c>
      <c r="U265" s="40">
        <f>$G265+$I265+$J265+$K265+$L265+$M265+IF(ISBLANK($E265),0,$F265*VLOOKUP($E265,'INFO_Matières recyclables'!$F$4:$H$5,3,0))</f>
        <v>0</v>
      </c>
      <c r="V265" s="40">
        <f>$H265+$N265+$O265+$P265+$Q265+IF(ISBLANK($E265),0,$F265*(1-VLOOKUP($E265,'INFO_Matières recyclables'!F254:H255,3,0)))</f>
        <v>0</v>
      </c>
    </row>
    <row r="266" spans="2:22" x14ac:dyDescent="0.3">
      <c r="B266" s="5"/>
      <c r="C266" s="5"/>
      <c r="D266" s="25"/>
      <c r="E266" s="35"/>
      <c r="F266" s="108"/>
      <c r="G266" s="111"/>
      <c r="H266" s="33"/>
      <c r="I266" s="33"/>
      <c r="J266" s="33"/>
      <c r="K266" s="33"/>
      <c r="L266" s="33"/>
      <c r="M266" s="33"/>
      <c r="N266" s="33"/>
      <c r="O266" s="33"/>
      <c r="P266" s="33"/>
      <c r="Q266" s="112"/>
      <c r="S266" s="40">
        <f>$G266+$H266+IF(ISBLANK($E266),0,$F266*VLOOKUP($E266,'INFO_Matières recyclables'!$F$4:$H$5,2,0))</f>
        <v>0</v>
      </c>
      <c r="T266" s="40">
        <f>$I266+$J266+$K266+$L266+$M266+$N266+$O266+$P266+$Q266+$F266+IF(ISBLANK($E266),0,$F266*(1-VLOOKUP($E266,'INFO_Matières recyclables'!F255:H256,2,0)))</f>
        <v>0</v>
      </c>
      <c r="U266" s="40">
        <f>$G266+$I266+$J266+$K266+$L266+$M266+IF(ISBLANK($E266),0,$F266*VLOOKUP($E266,'INFO_Matières recyclables'!$F$4:$H$5,3,0))</f>
        <v>0</v>
      </c>
      <c r="V266" s="40">
        <f>$H266+$N266+$O266+$P266+$Q266+IF(ISBLANK($E266),0,$F266*(1-VLOOKUP($E266,'INFO_Matières recyclables'!F255:H256,3,0)))</f>
        <v>0</v>
      </c>
    </row>
    <row r="267" spans="2:22" x14ac:dyDescent="0.3">
      <c r="B267" s="5"/>
      <c r="C267" s="5"/>
      <c r="D267" s="25"/>
      <c r="E267" s="35"/>
      <c r="F267" s="108"/>
      <c r="G267" s="111"/>
      <c r="H267" s="33"/>
      <c r="I267" s="33"/>
      <c r="J267" s="33"/>
      <c r="K267" s="33"/>
      <c r="L267" s="33"/>
      <c r="M267" s="33"/>
      <c r="N267" s="33"/>
      <c r="O267" s="33"/>
      <c r="P267" s="33"/>
      <c r="Q267" s="112"/>
      <c r="S267" s="40">
        <f>$G267+$H267+IF(ISBLANK($E267),0,$F267*VLOOKUP($E267,'INFO_Matières recyclables'!$F$4:$H$5,2,0))</f>
        <v>0</v>
      </c>
      <c r="T267" s="40">
        <f>$I267+$J267+$K267+$L267+$M267+$N267+$O267+$P267+$Q267+$F267+IF(ISBLANK($E267),0,$F267*(1-VLOOKUP($E267,'INFO_Matières recyclables'!F256:H257,2,0)))</f>
        <v>0</v>
      </c>
      <c r="U267" s="40">
        <f>$G267+$I267+$J267+$K267+$L267+$M267+IF(ISBLANK($E267),0,$F267*VLOOKUP($E267,'INFO_Matières recyclables'!$F$4:$H$5,3,0))</f>
        <v>0</v>
      </c>
      <c r="V267" s="40">
        <f>$H267+$N267+$O267+$P267+$Q267+IF(ISBLANK($E267),0,$F267*(1-VLOOKUP($E267,'INFO_Matières recyclables'!F256:H257,3,0)))</f>
        <v>0</v>
      </c>
    </row>
    <row r="268" spans="2:22" x14ac:dyDescent="0.3">
      <c r="B268" s="5"/>
      <c r="C268" s="5"/>
      <c r="D268" s="25"/>
      <c r="E268" s="35"/>
      <c r="F268" s="108"/>
      <c r="G268" s="111"/>
      <c r="H268" s="33"/>
      <c r="I268" s="33"/>
      <c r="J268" s="33"/>
      <c r="K268" s="33"/>
      <c r="L268" s="33"/>
      <c r="M268" s="33"/>
      <c r="N268" s="33"/>
      <c r="O268" s="33"/>
      <c r="P268" s="33"/>
      <c r="Q268" s="112"/>
      <c r="S268" s="40">
        <f>$G268+$H268+IF(ISBLANK($E268),0,$F268*VLOOKUP($E268,'INFO_Matières recyclables'!$F$4:$H$5,2,0))</f>
        <v>0</v>
      </c>
      <c r="T268" s="40">
        <f>$I268+$J268+$K268+$L268+$M268+$N268+$O268+$P268+$Q268+$F268+IF(ISBLANK($E268),0,$F268*(1-VLOOKUP($E268,'INFO_Matières recyclables'!F257:H258,2,0)))</f>
        <v>0</v>
      </c>
      <c r="U268" s="40">
        <f>$G268+$I268+$J268+$K268+$L268+$M268+IF(ISBLANK($E268),0,$F268*VLOOKUP($E268,'INFO_Matières recyclables'!$F$4:$H$5,3,0))</f>
        <v>0</v>
      </c>
      <c r="V268" s="40">
        <f>$H268+$N268+$O268+$P268+$Q268+IF(ISBLANK($E268),0,$F268*(1-VLOOKUP($E268,'INFO_Matières recyclables'!F257:H258,3,0)))</f>
        <v>0</v>
      </c>
    </row>
    <row r="269" spans="2:22" x14ac:dyDescent="0.3">
      <c r="B269" s="5"/>
      <c r="C269" s="5"/>
      <c r="D269" s="25"/>
      <c r="E269" s="35"/>
      <c r="F269" s="108"/>
      <c r="G269" s="111"/>
      <c r="H269" s="33"/>
      <c r="I269" s="33"/>
      <c r="J269" s="33"/>
      <c r="K269" s="33"/>
      <c r="L269" s="33"/>
      <c r="M269" s="33"/>
      <c r="N269" s="33"/>
      <c r="O269" s="33"/>
      <c r="P269" s="33"/>
      <c r="Q269" s="112"/>
      <c r="S269" s="40">
        <f>$G269+$H269+IF(ISBLANK($E269),0,$F269*VLOOKUP($E269,'INFO_Matières recyclables'!$F$4:$H$5,2,0))</f>
        <v>0</v>
      </c>
      <c r="T269" s="40">
        <f>$I269+$J269+$K269+$L269+$M269+$N269+$O269+$P269+$Q269+$F269+IF(ISBLANK($E269),0,$F269*(1-VLOOKUP($E269,'INFO_Matières recyclables'!F258:H259,2,0)))</f>
        <v>0</v>
      </c>
      <c r="U269" s="40">
        <f>$G269+$I269+$J269+$K269+$L269+$M269+IF(ISBLANK($E269),0,$F269*VLOOKUP($E269,'INFO_Matières recyclables'!$F$4:$H$5,3,0))</f>
        <v>0</v>
      </c>
      <c r="V269" s="40">
        <f>$H269+$N269+$O269+$P269+$Q269+IF(ISBLANK($E269),0,$F269*(1-VLOOKUP($E269,'INFO_Matières recyclables'!F258:H259,3,0)))</f>
        <v>0</v>
      </c>
    </row>
    <row r="270" spans="2:22" x14ac:dyDescent="0.3">
      <c r="B270" s="5"/>
      <c r="C270" s="5"/>
      <c r="D270" s="25"/>
      <c r="E270" s="35"/>
      <c r="F270" s="108"/>
      <c r="G270" s="111"/>
      <c r="H270" s="33"/>
      <c r="I270" s="33"/>
      <c r="J270" s="33"/>
      <c r="K270" s="33"/>
      <c r="L270" s="33"/>
      <c r="M270" s="33"/>
      <c r="N270" s="33"/>
      <c r="O270" s="33"/>
      <c r="P270" s="33"/>
      <c r="Q270" s="112"/>
      <c r="S270" s="40">
        <f>$G270+$H270+IF(ISBLANK($E270),0,$F270*VLOOKUP($E270,'INFO_Matières recyclables'!$F$4:$H$5,2,0))</f>
        <v>0</v>
      </c>
      <c r="T270" s="40">
        <f>$I270+$J270+$K270+$L270+$M270+$N270+$O270+$P270+$Q270+$F270+IF(ISBLANK($E270),0,$F270*(1-VLOOKUP($E270,'INFO_Matières recyclables'!F259:H260,2,0)))</f>
        <v>0</v>
      </c>
      <c r="U270" s="40">
        <f>$G270+$I270+$J270+$K270+$L270+$M270+IF(ISBLANK($E270),0,$F270*VLOOKUP($E270,'INFO_Matières recyclables'!$F$4:$H$5,3,0))</f>
        <v>0</v>
      </c>
      <c r="V270" s="40">
        <f>$H270+$N270+$O270+$P270+$Q270+IF(ISBLANK($E270),0,$F270*(1-VLOOKUP($E270,'INFO_Matières recyclables'!F259:H260,3,0)))</f>
        <v>0</v>
      </c>
    </row>
    <row r="271" spans="2:22" x14ac:dyDescent="0.3">
      <c r="B271" s="5"/>
      <c r="C271" s="5"/>
      <c r="D271" s="25"/>
      <c r="E271" s="35"/>
      <c r="F271" s="108"/>
      <c r="G271" s="111"/>
      <c r="H271" s="33"/>
      <c r="I271" s="33"/>
      <c r="J271" s="33"/>
      <c r="K271" s="33"/>
      <c r="L271" s="33"/>
      <c r="M271" s="33"/>
      <c r="N271" s="33"/>
      <c r="O271" s="33"/>
      <c r="P271" s="33"/>
      <c r="Q271" s="112"/>
      <c r="S271" s="40">
        <f>$G271+$H271+IF(ISBLANK($E271),0,$F271*VLOOKUP($E271,'INFO_Matières recyclables'!$F$4:$H$5,2,0))</f>
        <v>0</v>
      </c>
      <c r="T271" s="40">
        <f>$I271+$J271+$K271+$L271+$M271+$N271+$O271+$P271+$Q271+$F271+IF(ISBLANK($E271),0,$F271*(1-VLOOKUP($E271,'INFO_Matières recyclables'!F260:H261,2,0)))</f>
        <v>0</v>
      </c>
      <c r="U271" s="40">
        <f>$G271+$I271+$J271+$K271+$L271+$M271+IF(ISBLANK($E271),0,$F271*VLOOKUP($E271,'INFO_Matières recyclables'!$F$4:$H$5,3,0))</f>
        <v>0</v>
      </c>
      <c r="V271" s="40">
        <f>$H271+$N271+$O271+$P271+$Q271+IF(ISBLANK($E271),0,$F271*(1-VLOOKUP($E271,'INFO_Matières recyclables'!F260:H261,3,0)))</f>
        <v>0</v>
      </c>
    </row>
    <row r="272" spans="2:22" x14ac:dyDescent="0.3">
      <c r="B272" s="5"/>
      <c r="C272" s="5"/>
      <c r="D272" s="25"/>
      <c r="E272" s="35"/>
      <c r="F272" s="108"/>
      <c r="G272" s="111"/>
      <c r="H272" s="33"/>
      <c r="I272" s="33"/>
      <c r="J272" s="33"/>
      <c r="K272" s="33"/>
      <c r="L272" s="33"/>
      <c r="M272" s="33"/>
      <c r="N272" s="33"/>
      <c r="O272" s="33"/>
      <c r="P272" s="33"/>
      <c r="Q272" s="112"/>
      <c r="S272" s="40">
        <f>$G272+$H272+IF(ISBLANK($E272),0,$F272*VLOOKUP($E272,'INFO_Matières recyclables'!$F$4:$H$5,2,0))</f>
        <v>0</v>
      </c>
      <c r="T272" s="40">
        <f>$I272+$J272+$K272+$L272+$M272+$N272+$O272+$P272+$Q272+$F272+IF(ISBLANK($E272),0,$F272*(1-VLOOKUP($E272,'INFO_Matières recyclables'!F261:H262,2,0)))</f>
        <v>0</v>
      </c>
      <c r="U272" s="40">
        <f>$G272+$I272+$J272+$K272+$L272+$M272+IF(ISBLANK($E272),0,$F272*VLOOKUP($E272,'INFO_Matières recyclables'!$F$4:$H$5,3,0))</f>
        <v>0</v>
      </c>
      <c r="V272" s="40">
        <f>$H272+$N272+$O272+$P272+$Q272+IF(ISBLANK($E272),0,$F272*(1-VLOOKUP($E272,'INFO_Matières recyclables'!F261:H262,3,0)))</f>
        <v>0</v>
      </c>
    </row>
    <row r="273" spans="2:22" x14ac:dyDescent="0.3">
      <c r="B273" s="5"/>
      <c r="C273" s="5"/>
      <c r="D273" s="25"/>
      <c r="E273" s="35"/>
      <c r="F273" s="108"/>
      <c r="G273" s="111"/>
      <c r="H273" s="33"/>
      <c r="I273" s="33"/>
      <c r="J273" s="33"/>
      <c r="K273" s="33"/>
      <c r="L273" s="33"/>
      <c r="M273" s="33"/>
      <c r="N273" s="33"/>
      <c r="O273" s="33"/>
      <c r="P273" s="33"/>
      <c r="Q273" s="112"/>
      <c r="S273" s="40">
        <f>$G273+$H273+IF(ISBLANK($E273),0,$F273*VLOOKUP($E273,'INFO_Matières recyclables'!$F$4:$H$5,2,0))</f>
        <v>0</v>
      </c>
      <c r="T273" s="40">
        <f>$I273+$J273+$K273+$L273+$M273+$N273+$O273+$P273+$Q273+$F273+IF(ISBLANK($E273),0,$F273*(1-VLOOKUP($E273,'INFO_Matières recyclables'!F262:H263,2,0)))</f>
        <v>0</v>
      </c>
      <c r="U273" s="40">
        <f>$G273+$I273+$J273+$K273+$L273+$M273+IF(ISBLANK($E273),0,$F273*VLOOKUP($E273,'INFO_Matières recyclables'!$F$4:$H$5,3,0))</f>
        <v>0</v>
      </c>
      <c r="V273" s="40">
        <f>$H273+$N273+$O273+$P273+$Q273+IF(ISBLANK($E273),0,$F273*(1-VLOOKUP($E273,'INFO_Matières recyclables'!F262:H263,3,0)))</f>
        <v>0</v>
      </c>
    </row>
    <row r="274" spans="2:22" x14ac:dyDescent="0.3">
      <c r="B274" s="5"/>
      <c r="C274" s="5"/>
      <c r="D274" s="25"/>
      <c r="E274" s="35"/>
      <c r="F274" s="108"/>
      <c r="G274" s="111"/>
      <c r="H274" s="33"/>
      <c r="I274" s="33"/>
      <c r="J274" s="33"/>
      <c r="K274" s="33"/>
      <c r="L274" s="33"/>
      <c r="M274" s="33"/>
      <c r="N274" s="33"/>
      <c r="O274" s="33"/>
      <c r="P274" s="33"/>
      <c r="Q274" s="112"/>
      <c r="S274" s="40">
        <f>$G274+$H274+IF(ISBLANK($E274),0,$F274*VLOOKUP($E274,'INFO_Matières recyclables'!$F$4:$H$5,2,0))</f>
        <v>0</v>
      </c>
      <c r="T274" s="40">
        <f>$I274+$J274+$K274+$L274+$M274+$N274+$O274+$P274+$Q274+$F274+IF(ISBLANK($E274),0,$F274*(1-VLOOKUP($E274,'INFO_Matières recyclables'!F263:H264,2,0)))</f>
        <v>0</v>
      </c>
      <c r="U274" s="40">
        <f>$G274+$I274+$J274+$K274+$L274+$M274+IF(ISBLANK($E274),0,$F274*VLOOKUP($E274,'INFO_Matières recyclables'!$F$4:$H$5,3,0))</f>
        <v>0</v>
      </c>
      <c r="V274" s="40">
        <f>$H274+$N274+$O274+$P274+$Q274+IF(ISBLANK($E274),0,$F274*(1-VLOOKUP($E274,'INFO_Matières recyclables'!F263:H264,3,0)))</f>
        <v>0</v>
      </c>
    </row>
    <row r="275" spans="2:22" x14ac:dyDescent="0.3">
      <c r="B275" s="5"/>
      <c r="C275" s="5"/>
      <c r="D275" s="25"/>
      <c r="E275" s="35"/>
      <c r="F275" s="108"/>
      <c r="G275" s="111"/>
      <c r="H275" s="33"/>
      <c r="I275" s="33"/>
      <c r="J275" s="33"/>
      <c r="K275" s="33"/>
      <c r="L275" s="33"/>
      <c r="M275" s="33"/>
      <c r="N275" s="33"/>
      <c r="O275" s="33"/>
      <c r="P275" s="33"/>
      <c r="Q275" s="112"/>
      <c r="S275" s="40">
        <f>$G275+$H275+IF(ISBLANK($E275),0,$F275*VLOOKUP($E275,'INFO_Matières recyclables'!$F$4:$H$5,2,0))</f>
        <v>0</v>
      </c>
      <c r="T275" s="40">
        <f>$I275+$J275+$K275+$L275+$M275+$N275+$O275+$P275+$Q275+$F275+IF(ISBLANK($E275),0,$F275*(1-VLOOKUP($E275,'INFO_Matières recyclables'!F264:H265,2,0)))</f>
        <v>0</v>
      </c>
      <c r="U275" s="40">
        <f>$G275+$I275+$J275+$K275+$L275+$M275+IF(ISBLANK($E275),0,$F275*VLOOKUP($E275,'INFO_Matières recyclables'!$F$4:$H$5,3,0))</f>
        <v>0</v>
      </c>
      <c r="V275" s="40">
        <f>$H275+$N275+$O275+$P275+$Q275+IF(ISBLANK($E275),0,$F275*(1-VLOOKUP($E275,'INFO_Matières recyclables'!F264:H265,3,0)))</f>
        <v>0</v>
      </c>
    </row>
    <row r="276" spans="2:22" x14ac:dyDescent="0.3">
      <c r="B276" s="5"/>
      <c r="C276" s="5"/>
      <c r="D276" s="25"/>
      <c r="E276" s="35"/>
      <c r="F276" s="108"/>
      <c r="G276" s="111"/>
      <c r="H276" s="33"/>
      <c r="I276" s="33"/>
      <c r="J276" s="33"/>
      <c r="K276" s="33"/>
      <c r="L276" s="33"/>
      <c r="M276" s="33"/>
      <c r="N276" s="33"/>
      <c r="O276" s="33"/>
      <c r="P276" s="33"/>
      <c r="Q276" s="112"/>
      <c r="S276" s="40">
        <f>$G276+$H276+IF(ISBLANK($E276),0,$F276*VLOOKUP($E276,'INFO_Matières recyclables'!$F$4:$H$5,2,0))</f>
        <v>0</v>
      </c>
      <c r="T276" s="40">
        <f>$I276+$J276+$K276+$L276+$M276+$N276+$O276+$P276+$Q276+$F276+IF(ISBLANK($E276),0,$F276*(1-VLOOKUP($E276,'INFO_Matières recyclables'!F265:H266,2,0)))</f>
        <v>0</v>
      </c>
      <c r="U276" s="40">
        <f>$G276+$I276+$J276+$K276+$L276+$M276+IF(ISBLANK($E276),0,$F276*VLOOKUP($E276,'INFO_Matières recyclables'!$F$4:$H$5,3,0))</f>
        <v>0</v>
      </c>
      <c r="V276" s="40">
        <f>$H276+$N276+$O276+$P276+$Q276+IF(ISBLANK($E276),0,$F276*(1-VLOOKUP($E276,'INFO_Matières recyclables'!F265:H266,3,0)))</f>
        <v>0</v>
      </c>
    </row>
    <row r="277" spans="2:22" x14ac:dyDescent="0.3">
      <c r="B277" s="5"/>
      <c r="C277" s="5"/>
      <c r="D277" s="25"/>
      <c r="E277" s="35"/>
      <c r="F277" s="108"/>
      <c r="G277" s="111"/>
      <c r="H277" s="33"/>
      <c r="I277" s="33"/>
      <c r="J277" s="33"/>
      <c r="K277" s="33"/>
      <c r="L277" s="33"/>
      <c r="M277" s="33"/>
      <c r="N277" s="33"/>
      <c r="O277" s="33"/>
      <c r="P277" s="33"/>
      <c r="Q277" s="112"/>
      <c r="S277" s="40">
        <f>$G277+$H277+IF(ISBLANK($E277),0,$F277*VLOOKUP($E277,'INFO_Matières recyclables'!$F$4:$H$5,2,0))</f>
        <v>0</v>
      </c>
      <c r="T277" s="40">
        <f>$I277+$J277+$K277+$L277+$M277+$N277+$O277+$P277+$Q277+$F277+IF(ISBLANK($E277),0,$F277*(1-VLOOKUP($E277,'INFO_Matières recyclables'!F266:H267,2,0)))</f>
        <v>0</v>
      </c>
      <c r="U277" s="40">
        <f>$G277+$I277+$J277+$K277+$L277+$M277+IF(ISBLANK($E277),0,$F277*VLOOKUP($E277,'INFO_Matières recyclables'!$F$4:$H$5,3,0))</f>
        <v>0</v>
      </c>
      <c r="V277" s="40">
        <f>$H277+$N277+$O277+$P277+$Q277+IF(ISBLANK($E277),0,$F277*(1-VLOOKUP($E277,'INFO_Matières recyclables'!F266:H267,3,0)))</f>
        <v>0</v>
      </c>
    </row>
    <row r="278" spans="2:22" x14ac:dyDescent="0.3">
      <c r="B278" s="5"/>
      <c r="C278" s="5"/>
      <c r="D278" s="25"/>
      <c r="E278" s="35"/>
      <c r="F278" s="108"/>
      <c r="G278" s="111"/>
      <c r="H278" s="33"/>
      <c r="I278" s="33"/>
      <c r="J278" s="33"/>
      <c r="K278" s="33"/>
      <c r="L278" s="33"/>
      <c r="M278" s="33"/>
      <c r="N278" s="33"/>
      <c r="O278" s="33"/>
      <c r="P278" s="33"/>
      <c r="Q278" s="112"/>
      <c r="S278" s="40">
        <f>$G278+$H278+IF(ISBLANK($E278),0,$F278*VLOOKUP($E278,'INFO_Matières recyclables'!$F$4:$H$5,2,0))</f>
        <v>0</v>
      </c>
      <c r="T278" s="40">
        <f>$I278+$J278+$K278+$L278+$M278+$N278+$O278+$P278+$Q278+$F278+IF(ISBLANK($E278),0,$F278*(1-VLOOKUP($E278,'INFO_Matières recyclables'!F267:H268,2,0)))</f>
        <v>0</v>
      </c>
      <c r="U278" s="40">
        <f>$G278+$I278+$J278+$K278+$L278+$M278+IF(ISBLANK($E278),0,$F278*VLOOKUP($E278,'INFO_Matières recyclables'!$F$4:$H$5,3,0))</f>
        <v>0</v>
      </c>
      <c r="V278" s="40">
        <f>$H278+$N278+$O278+$P278+$Q278+IF(ISBLANK($E278),0,$F278*(1-VLOOKUP($E278,'INFO_Matières recyclables'!F267:H268,3,0)))</f>
        <v>0</v>
      </c>
    </row>
    <row r="279" spans="2:22" x14ac:dyDescent="0.3">
      <c r="B279" s="5"/>
      <c r="C279" s="5"/>
      <c r="D279" s="25"/>
      <c r="E279" s="35"/>
      <c r="F279" s="108"/>
      <c r="G279" s="111"/>
      <c r="H279" s="33"/>
      <c r="I279" s="33"/>
      <c r="J279" s="33"/>
      <c r="K279" s="33"/>
      <c r="L279" s="33"/>
      <c r="M279" s="33"/>
      <c r="N279" s="33"/>
      <c r="O279" s="33"/>
      <c r="P279" s="33"/>
      <c r="Q279" s="112"/>
      <c r="S279" s="40">
        <f>$G279+$H279+IF(ISBLANK($E279),0,$F279*VLOOKUP($E279,'INFO_Matières recyclables'!$F$4:$H$5,2,0))</f>
        <v>0</v>
      </c>
      <c r="T279" s="40">
        <f>$I279+$J279+$K279+$L279+$M279+$N279+$O279+$P279+$Q279+$F279+IF(ISBLANK($E279),0,$F279*(1-VLOOKUP($E279,'INFO_Matières recyclables'!F268:H269,2,0)))</f>
        <v>0</v>
      </c>
      <c r="U279" s="40">
        <f>$G279+$I279+$J279+$K279+$L279+$M279+IF(ISBLANK($E279),0,$F279*VLOOKUP($E279,'INFO_Matières recyclables'!$F$4:$H$5,3,0))</f>
        <v>0</v>
      </c>
      <c r="V279" s="40">
        <f>$H279+$N279+$O279+$P279+$Q279+IF(ISBLANK($E279),0,$F279*(1-VLOOKUP($E279,'INFO_Matières recyclables'!F268:H269,3,0)))</f>
        <v>0</v>
      </c>
    </row>
    <row r="280" spans="2:22" x14ac:dyDescent="0.3">
      <c r="B280" s="5"/>
      <c r="C280" s="5"/>
      <c r="D280" s="25"/>
      <c r="E280" s="35"/>
      <c r="F280" s="108"/>
      <c r="G280" s="111"/>
      <c r="H280" s="33"/>
      <c r="I280" s="33"/>
      <c r="J280" s="33"/>
      <c r="K280" s="33"/>
      <c r="L280" s="33"/>
      <c r="M280" s="33"/>
      <c r="N280" s="33"/>
      <c r="O280" s="33"/>
      <c r="P280" s="33"/>
      <c r="Q280" s="112"/>
      <c r="S280" s="40">
        <f>$G280+$H280+IF(ISBLANK($E280),0,$F280*VLOOKUP($E280,'INFO_Matières recyclables'!$F$4:$H$5,2,0))</f>
        <v>0</v>
      </c>
      <c r="T280" s="40">
        <f>$I280+$J280+$K280+$L280+$M280+$N280+$O280+$P280+$Q280+$F280+IF(ISBLANK($E280),0,$F280*(1-VLOOKUP($E280,'INFO_Matières recyclables'!F269:H270,2,0)))</f>
        <v>0</v>
      </c>
      <c r="U280" s="40">
        <f>$G280+$I280+$J280+$K280+$L280+$M280+IF(ISBLANK($E280),0,$F280*VLOOKUP($E280,'INFO_Matières recyclables'!$F$4:$H$5,3,0))</f>
        <v>0</v>
      </c>
      <c r="V280" s="40">
        <f>$H280+$N280+$O280+$P280+$Q280+IF(ISBLANK($E280),0,$F280*(1-VLOOKUP($E280,'INFO_Matières recyclables'!F269:H270,3,0)))</f>
        <v>0</v>
      </c>
    </row>
    <row r="281" spans="2:22" x14ac:dyDescent="0.3">
      <c r="B281" s="5"/>
      <c r="C281" s="5"/>
      <c r="D281" s="25"/>
      <c r="E281" s="35"/>
      <c r="F281" s="108"/>
      <c r="G281" s="111"/>
      <c r="H281" s="33"/>
      <c r="I281" s="33"/>
      <c r="J281" s="33"/>
      <c r="K281" s="33"/>
      <c r="L281" s="33"/>
      <c r="M281" s="33"/>
      <c r="N281" s="33"/>
      <c r="O281" s="33"/>
      <c r="P281" s="33"/>
      <c r="Q281" s="112"/>
      <c r="S281" s="40">
        <f>$G281+$H281+IF(ISBLANK($E281),0,$F281*VLOOKUP($E281,'INFO_Matières recyclables'!$F$4:$H$5,2,0))</f>
        <v>0</v>
      </c>
      <c r="T281" s="40">
        <f>$I281+$J281+$K281+$L281+$M281+$N281+$O281+$P281+$Q281+$F281+IF(ISBLANK($E281),0,$F281*(1-VLOOKUP($E281,'INFO_Matières recyclables'!F270:H271,2,0)))</f>
        <v>0</v>
      </c>
      <c r="U281" s="40">
        <f>$G281+$I281+$J281+$K281+$L281+$M281+IF(ISBLANK($E281),0,$F281*VLOOKUP($E281,'INFO_Matières recyclables'!$F$4:$H$5,3,0))</f>
        <v>0</v>
      </c>
      <c r="V281" s="40">
        <f>$H281+$N281+$O281+$P281+$Q281+IF(ISBLANK($E281),0,$F281*(1-VLOOKUP($E281,'INFO_Matières recyclables'!F270:H271,3,0)))</f>
        <v>0</v>
      </c>
    </row>
    <row r="282" spans="2:22" x14ac:dyDescent="0.3">
      <c r="B282" s="5"/>
      <c r="C282" s="5"/>
      <c r="D282" s="25"/>
      <c r="E282" s="35"/>
      <c r="F282" s="108"/>
      <c r="G282" s="111"/>
      <c r="H282" s="33"/>
      <c r="I282" s="33"/>
      <c r="J282" s="33"/>
      <c r="K282" s="33"/>
      <c r="L282" s="33"/>
      <c r="M282" s="33"/>
      <c r="N282" s="33"/>
      <c r="O282" s="33"/>
      <c r="P282" s="33"/>
      <c r="Q282" s="112"/>
      <c r="S282" s="40">
        <f>$G282+$H282+IF(ISBLANK($E282),0,$F282*VLOOKUP($E282,'INFO_Matières recyclables'!$F$4:$H$5,2,0))</f>
        <v>0</v>
      </c>
      <c r="T282" s="40">
        <f>$I282+$J282+$K282+$L282+$M282+$N282+$O282+$P282+$Q282+$F282+IF(ISBLANK($E282),0,$F282*(1-VLOOKUP($E282,'INFO_Matières recyclables'!F271:H272,2,0)))</f>
        <v>0</v>
      </c>
      <c r="U282" s="40">
        <f>$G282+$I282+$J282+$K282+$L282+$M282+IF(ISBLANK($E282),0,$F282*VLOOKUP($E282,'INFO_Matières recyclables'!$F$4:$H$5,3,0))</f>
        <v>0</v>
      </c>
      <c r="V282" s="40">
        <f>$H282+$N282+$O282+$P282+$Q282+IF(ISBLANK($E282),0,$F282*(1-VLOOKUP($E282,'INFO_Matières recyclables'!F271:H272,3,0)))</f>
        <v>0</v>
      </c>
    </row>
    <row r="283" spans="2:22" x14ac:dyDescent="0.3">
      <c r="B283" s="5"/>
      <c r="C283" s="5"/>
      <c r="D283" s="25"/>
      <c r="E283" s="35"/>
      <c r="F283" s="108"/>
      <c r="G283" s="111"/>
      <c r="H283" s="33"/>
      <c r="I283" s="33"/>
      <c r="J283" s="33"/>
      <c r="K283" s="33"/>
      <c r="L283" s="33"/>
      <c r="M283" s="33"/>
      <c r="N283" s="33"/>
      <c r="O283" s="33"/>
      <c r="P283" s="33"/>
      <c r="Q283" s="112"/>
      <c r="S283" s="40">
        <f>$G283+$H283+IF(ISBLANK($E283),0,$F283*VLOOKUP($E283,'INFO_Matières recyclables'!$F$4:$H$5,2,0))</f>
        <v>0</v>
      </c>
      <c r="T283" s="40">
        <f>$I283+$J283+$K283+$L283+$M283+$N283+$O283+$P283+$Q283+$F283+IF(ISBLANK($E283),0,$F283*(1-VLOOKUP($E283,'INFO_Matières recyclables'!F272:H273,2,0)))</f>
        <v>0</v>
      </c>
      <c r="U283" s="40">
        <f>$G283+$I283+$J283+$K283+$L283+$M283+IF(ISBLANK($E283),0,$F283*VLOOKUP($E283,'INFO_Matières recyclables'!$F$4:$H$5,3,0))</f>
        <v>0</v>
      </c>
      <c r="V283" s="40">
        <f>$H283+$N283+$O283+$P283+$Q283+IF(ISBLANK($E283),0,$F283*(1-VLOOKUP($E283,'INFO_Matières recyclables'!F272:H273,3,0)))</f>
        <v>0</v>
      </c>
    </row>
    <row r="284" spans="2:22" x14ac:dyDescent="0.3">
      <c r="B284" s="5"/>
      <c r="C284" s="5"/>
      <c r="D284" s="25"/>
      <c r="E284" s="35"/>
      <c r="F284" s="108"/>
      <c r="G284" s="111"/>
      <c r="H284" s="33"/>
      <c r="I284" s="33"/>
      <c r="J284" s="33"/>
      <c r="K284" s="33"/>
      <c r="L284" s="33"/>
      <c r="M284" s="33"/>
      <c r="N284" s="33"/>
      <c r="O284" s="33"/>
      <c r="P284" s="33"/>
      <c r="Q284" s="112"/>
      <c r="S284" s="40">
        <f>$G284+$H284+IF(ISBLANK($E284),0,$F284*VLOOKUP($E284,'INFO_Matières recyclables'!$F$4:$H$5,2,0))</f>
        <v>0</v>
      </c>
      <c r="T284" s="40">
        <f>$I284+$J284+$K284+$L284+$M284+$N284+$O284+$P284+$Q284+$F284+IF(ISBLANK($E284),0,$F284*(1-VLOOKUP($E284,'INFO_Matières recyclables'!F273:H274,2,0)))</f>
        <v>0</v>
      </c>
      <c r="U284" s="40">
        <f>$G284+$I284+$J284+$K284+$L284+$M284+IF(ISBLANK($E284),0,$F284*VLOOKUP($E284,'INFO_Matières recyclables'!$F$4:$H$5,3,0))</f>
        <v>0</v>
      </c>
      <c r="V284" s="40">
        <f>$H284+$N284+$O284+$P284+$Q284+IF(ISBLANK($E284),0,$F284*(1-VLOOKUP($E284,'INFO_Matières recyclables'!F273:H274,3,0)))</f>
        <v>0</v>
      </c>
    </row>
    <row r="285" spans="2:22" x14ac:dyDescent="0.3">
      <c r="B285" s="5"/>
      <c r="C285" s="5"/>
      <c r="D285" s="25"/>
      <c r="E285" s="35"/>
      <c r="F285" s="108"/>
      <c r="G285" s="111"/>
      <c r="H285" s="33"/>
      <c r="I285" s="33"/>
      <c r="J285" s="33"/>
      <c r="K285" s="33"/>
      <c r="L285" s="33"/>
      <c r="M285" s="33"/>
      <c r="N285" s="33"/>
      <c r="O285" s="33"/>
      <c r="P285" s="33"/>
      <c r="Q285" s="112"/>
      <c r="S285" s="40">
        <f>$G285+$H285+IF(ISBLANK($E285),0,$F285*VLOOKUP($E285,'INFO_Matières recyclables'!$F$4:$H$5,2,0))</f>
        <v>0</v>
      </c>
      <c r="T285" s="40">
        <f>$I285+$J285+$K285+$L285+$M285+$N285+$O285+$P285+$Q285+$F285+IF(ISBLANK($E285),0,$F285*(1-VLOOKUP($E285,'INFO_Matières recyclables'!F274:H275,2,0)))</f>
        <v>0</v>
      </c>
      <c r="U285" s="40">
        <f>$G285+$I285+$J285+$K285+$L285+$M285+IF(ISBLANK($E285),0,$F285*VLOOKUP($E285,'INFO_Matières recyclables'!$F$4:$H$5,3,0))</f>
        <v>0</v>
      </c>
      <c r="V285" s="40">
        <f>$H285+$N285+$O285+$P285+$Q285+IF(ISBLANK($E285),0,$F285*(1-VLOOKUP($E285,'INFO_Matières recyclables'!F274:H275,3,0)))</f>
        <v>0</v>
      </c>
    </row>
    <row r="286" spans="2:22" x14ac:dyDescent="0.3">
      <c r="B286" s="5"/>
      <c r="C286" s="5"/>
      <c r="D286" s="25"/>
      <c r="E286" s="35"/>
      <c r="F286" s="108"/>
      <c r="G286" s="111"/>
      <c r="H286" s="33"/>
      <c r="I286" s="33"/>
      <c r="J286" s="33"/>
      <c r="K286" s="33"/>
      <c r="L286" s="33"/>
      <c r="M286" s="33"/>
      <c r="N286" s="33"/>
      <c r="O286" s="33"/>
      <c r="P286" s="33"/>
      <c r="Q286" s="112"/>
      <c r="S286" s="40">
        <f>$G286+$H286+IF(ISBLANK($E286),0,$F286*VLOOKUP($E286,'INFO_Matières recyclables'!$F$4:$H$5,2,0))</f>
        <v>0</v>
      </c>
      <c r="T286" s="40">
        <f>$I286+$J286+$K286+$L286+$M286+$N286+$O286+$P286+$Q286+$F286+IF(ISBLANK($E286),0,$F286*(1-VLOOKUP($E286,'INFO_Matières recyclables'!F275:H276,2,0)))</f>
        <v>0</v>
      </c>
      <c r="U286" s="40">
        <f>$G286+$I286+$J286+$K286+$L286+$M286+IF(ISBLANK($E286),0,$F286*VLOOKUP($E286,'INFO_Matières recyclables'!$F$4:$H$5,3,0))</f>
        <v>0</v>
      </c>
      <c r="V286" s="40">
        <f>$H286+$N286+$O286+$P286+$Q286+IF(ISBLANK($E286),0,$F286*(1-VLOOKUP($E286,'INFO_Matières recyclables'!F275:H276,3,0)))</f>
        <v>0</v>
      </c>
    </row>
    <row r="287" spans="2:22" x14ac:dyDescent="0.3">
      <c r="B287" s="5"/>
      <c r="C287" s="5"/>
      <c r="D287" s="25"/>
      <c r="E287" s="35"/>
      <c r="F287" s="108"/>
      <c r="G287" s="111"/>
      <c r="H287" s="33"/>
      <c r="I287" s="33"/>
      <c r="J287" s="33"/>
      <c r="K287" s="33"/>
      <c r="L287" s="33"/>
      <c r="M287" s="33"/>
      <c r="N287" s="33"/>
      <c r="O287" s="33"/>
      <c r="P287" s="33"/>
      <c r="Q287" s="112"/>
      <c r="S287" s="40">
        <f>$G287+$H287+IF(ISBLANK($E287),0,$F287*VLOOKUP($E287,'INFO_Matières recyclables'!$F$4:$H$5,2,0))</f>
        <v>0</v>
      </c>
      <c r="T287" s="40">
        <f>$I287+$J287+$K287+$L287+$M287+$N287+$O287+$P287+$Q287+$F287+IF(ISBLANK($E287),0,$F287*(1-VLOOKUP($E287,'INFO_Matières recyclables'!F276:H277,2,0)))</f>
        <v>0</v>
      </c>
      <c r="U287" s="40">
        <f>$G287+$I287+$J287+$K287+$L287+$M287+IF(ISBLANK($E287),0,$F287*VLOOKUP($E287,'INFO_Matières recyclables'!$F$4:$H$5,3,0))</f>
        <v>0</v>
      </c>
      <c r="V287" s="40">
        <f>$H287+$N287+$O287+$P287+$Q287+IF(ISBLANK($E287),0,$F287*(1-VLOOKUP($E287,'INFO_Matières recyclables'!F276:H277,3,0)))</f>
        <v>0</v>
      </c>
    </row>
    <row r="288" spans="2:22" x14ac:dyDescent="0.3">
      <c r="B288" s="5"/>
      <c r="C288" s="5"/>
      <c r="D288" s="25"/>
      <c r="E288" s="35"/>
      <c r="F288" s="108"/>
      <c r="G288" s="111"/>
      <c r="H288" s="33"/>
      <c r="I288" s="33"/>
      <c r="J288" s="33"/>
      <c r="K288" s="33"/>
      <c r="L288" s="33"/>
      <c r="M288" s="33"/>
      <c r="N288" s="33"/>
      <c r="O288" s="33"/>
      <c r="P288" s="33"/>
      <c r="Q288" s="112"/>
      <c r="S288" s="40">
        <f>$G288+$H288+IF(ISBLANK($E288),0,$F288*VLOOKUP($E288,'INFO_Matières recyclables'!$F$4:$H$5,2,0))</f>
        <v>0</v>
      </c>
      <c r="T288" s="40">
        <f>$I288+$J288+$K288+$L288+$M288+$N288+$O288+$P288+$Q288+$F288+IF(ISBLANK($E288),0,$F288*(1-VLOOKUP($E288,'INFO_Matières recyclables'!F277:H278,2,0)))</f>
        <v>0</v>
      </c>
      <c r="U288" s="40">
        <f>$G288+$I288+$J288+$K288+$L288+$M288+IF(ISBLANK($E288),0,$F288*VLOOKUP($E288,'INFO_Matières recyclables'!$F$4:$H$5,3,0))</f>
        <v>0</v>
      </c>
      <c r="V288" s="40">
        <f>$H288+$N288+$O288+$P288+$Q288+IF(ISBLANK($E288),0,$F288*(1-VLOOKUP($E288,'INFO_Matières recyclables'!F277:H278,3,0)))</f>
        <v>0</v>
      </c>
    </row>
    <row r="289" spans="2:22" x14ac:dyDescent="0.3">
      <c r="B289" s="5"/>
      <c r="C289" s="5"/>
      <c r="D289" s="25"/>
      <c r="E289" s="35"/>
      <c r="F289" s="108"/>
      <c r="G289" s="111"/>
      <c r="H289" s="33"/>
      <c r="I289" s="33"/>
      <c r="J289" s="33"/>
      <c r="K289" s="33"/>
      <c r="L289" s="33"/>
      <c r="M289" s="33"/>
      <c r="N289" s="33"/>
      <c r="O289" s="33"/>
      <c r="P289" s="33"/>
      <c r="Q289" s="112"/>
      <c r="S289" s="40">
        <f>$G289+$H289+IF(ISBLANK($E289),0,$F289*VLOOKUP($E289,'INFO_Matières recyclables'!$F$4:$H$5,2,0))</f>
        <v>0</v>
      </c>
      <c r="T289" s="40">
        <f>$I289+$J289+$K289+$L289+$M289+$N289+$O289+$P289+$Q289+$F289+IF(ISBLANK($E289),0,$F289*(1-VLOOKUP($E289,'INFO_Matières recyclables'!F278:H279,2,0)))</f>
        <v>0</v>
      </c>
      <c r="U289" s="40">
        <f>$G289+$I289+$J289+$K289+$L289+$M289+IF(ISBLANK($E289),0,$F289*VLOOKUP($E289,'INFO_Matières recyclables'!$F$4:$H$5,3,0))</f>
        <v>0</v>
      </c>
      <c r="V289" s="40">
        <f>$H289+$N289+$O289+$P289+$Q289+IF(ISBLANK($E289),0,$F289*(1-VLOOKUP($E289,'INFO_Matières recyclables'!F278:H279,3,0)))</f>
        <v>0</v>
      </c>
    </row>
    <row r="290" spans="2:22" x14ac:dyDescent="0.3">
      <c r="B290" s="5"/>
      <c r="C290" s="5"/>
      <c r="D290" s="25"/>
      <c r="E290" s="35"/>
      <c r="F290" s="108"/>
      <c r="G290" s="111"/>
      <c r="H290" s="33"/>
      <c r="I290" s="33"/>
      <c r="J290" s="33"/>
      <c r="K290" s="33"/>
      <c r="L290" s="33"/>
      <c r="M290" s="33"/>
      <c r="N290" s="33"/>
      <c r="O290" s="33"/>
      <c r="P290" s="33"/>
      <c r="Q290" s="112"/>
      <c r="S290" s="40">
        <f>$G290+$H290+IF(ISBLANK($E290),0,$F290*VLOOKUP($E290,'INFO_Matières recyclables'!$F$4:$H$5,2,0))</f>
        <v>0</v>
      </c>
      <c r="T290" s="40">
        <f>$I290+$J290+$K290+$L290+$M290+$N290+$O290+$P290+$Q290+$F290+IF(ISBLANK($E290),0,$F290*(1-VLOOKUP($E290,'INFO_Matières recyclables'!F279:H280,2,0)))</f>
        <v>0</v>
      </c>
      <c r="U290" s="40">
        <f>$G290+$I290+$J290+$K290+$L290+$M290+IF(ISBLANK($E290),0,$F290*VLOOKUP($E290,'INFO_Matières recyclables'!$F$4:$H$5,3,0))</f>
        <v>0</v>
      </c>
      <c r="V290" s="40">
        <f>$H290+$N290+$O290+$P290+$Q290+IF(ISBLANK($E290),0,$F290*(1-VLOOKUP($E290,'INFO_Matières recyclables'!F279:H280,3,0)))</f>
        <v>0</v>
      </c>
    </row>
    <row r="291" spans="2:22" x14ac:dyDescent="0.3">
      <c r="B291" s="5"/>
      <c r="C291" s="5"/>
      <c r="D291" s="25"/>
      <c r="E291" s="35"/>
      <c r="F291" s="108"/>
      <c r="G291" s="111"/>
      <c r="H291" s="33"/>
      <c r="I291" s="33"/>
      <c r="J291" s="33"/>
      <c r="K291" s="33"/>
      <c r="L291" s="33"/>
      <c r="M291" s="33"/>
      <c r="N291" s="33"/>
      <c r="O291" s="33"/>
      <c r="P291" s="33"/>
      <c r="Q291" s="112"/>
      <c r="S291" s="40">
        <f>$G291+$H291+IF(ISBLANK($E291),0,$F291*VLOOKUP($E291,'INFO_Matières recyclables'!$F$4:$H$5,2,0))</f>
        <v>0</v>
      </c>
      <c r="T291" s="40">
        <f>$I291+$J291+$K291+$L291+$M291+$N291+$O291+$P291+$Q291+$F291+IF(ISBLANK($E291),0,$F291*(1-VLOOKUP($E291,'INFO_Matières recyclables'!F280:H281,2,0)))</f>
        <v>0</v>
      </c>
      <c r="U291" s="40">
        <f>$G291+$I291+$J291+$K291+$L291+$M291+IF(ISBLANK($E291),0,$F291*VLOOKUP($E291,'INFO_Matières recyclables'!$F$4:$H$5,3,0))</f>
        <v>0</v>
      </c>
      <c r="V291" s="40">
        <f>$H291+$N291+$O291+$P291+$Q291+IF(ISBLANK($E291),0,$F291*(1-VLOOKUP($E291,'INFO_Matières recyclables'!F280:H281,3,0)))</f>
        <v>0</v>
      </c>
    </row>
    <row r="292" spans="2:22" x14ac:dyDescent="0.3">
      <c r="B292" s="5"/>
      <c r="C292" s="5"/>
      <c r="D292" s="25"/>
      <c r="E292" s="35"/>
      <c r="F292" s="108"/>
      <c r="G292" s="111"/>
      <c r="H292" s="33"/>
      <c r="I292" s="33"/>
      <c r="J292" s="33"/>
      <c r="K292" s="33"/>
      <c r="L292" s="33"/>
      <c r="M292" s="33"/>
      <c r="N292" s="33"/>
      <c r="O292" s="33"/>
      <c r="P292" s="33"/>
      <c r="Q292" s="112"/>
      <c r="S292" s="40">
        <f>$G292+$H292+IF(ISBLANK($E292),0,$F292*VLOOKUP($E292,'INFO_Matières recyclables'!$F$4:$H$5,2,0))</f>
        <v>0</v>
      </c>
      <c r="T292" s="40">
        <f>$I292+$J292+$K292+$L292+$M292+$N292+$O292+$P292+$Q292+$F292+IF(ISBLANK($E292),0,$F292*(1-VLOOKUP($E292,'INFO_Matières recyclables'!F281:H282,2,0)))</f>
        <v>0</v>
      </c>
      <c r="U292" s="40">
        <f>$G292+$I292+$J292+$K292+$L292+$M292+IF(ISBLANK($E292),0,$F292*VLOOKUP($E292,'INFO_Matières recyclables'!$F$4:$H$5,3,0))</f>
        <v>0</v>
      </c>
      <c r="V292" s="40">
        <f>$H292+$N292+$O292+$P292+$Q292+IF(ISBLANK($E292),0,$F292*(1-VLOOKUP($E292,'INFO_Matières recyclables'!F281:H282,3,0)))</f>
        <v>0</v>
      </c>
    </row>
    <row r="293" spans="2:22" x14ac:dyDescent="0.3">
      <c r="B293" s="5"/>
      <c r="C293" s="5"/>
      <c r="D293" s="25"/>
      <c r="E293" s="35"/>
      <c r="F293" s="108"/>
      <c r="G293" s="111"/>
      <c r="H293" s="33"/>
      <c r="I293" s="33"/>
      <c r="J293" s="33"/>
      <c r="K293" s="33"/>
      <c r="L293" s="33"/>
      <c r="M293" s="33"/>
      <c r="N293" s="33"/>
      <c r="O293" s="33"/>
      <c r="P293" s="33"/>
      <c r="Q293" s="112"/>
      <c r="S293" s="40">
        <f>$G293+$H293+IF(ISBLANK($E293),0,$F293*VLOOKUP($E293,'INFO_Matières recyclables'!$F$4:$H$5,2,0))</f>
        <v>0</v>
      </c>
      <c r="T293" s="40">
        <f>$I293+$J293+$K293+$L293+$M293+$N293+$O293+$P293+$Q293+$F293+IF(ISBLANK($E293),0,$F293*(1-VLOOKUP($E293,'INFO_Matières recyclables'!F282:H283,2,0)))</f>
        <v>0</v>
      </c>
      <c r="U293" s="40">
        <f>$G293+$I293+$J293+$K293+$L293+$M293+IF(ISBLANK($E293),0,$F293*VLOOKUP($E293,'INFO_Matières recyclables'!$F$4:$H$5,3,0))</f>
        <v>0</v>
      </c>
      <c r="V293" s="40">
        <f>$H293+$N293+$O293+$P293+$Q293+IF(ISBLANK($E293),0,$F293*(1-VLOOKUP($E293,'INFO_Matières recyclables'!F282:H283,3,0)))</f>
        <v>0</v>
      </c>
    </row>
    <row r="294" spans="2:22" x14ac:dyDescent="0.3">
      <c r="B294" s="5"/>
      <c r="C294" s="5"/>
      <c r="D294" s="25"/>
      <c r="E294" s="35"/>
      <c r="F294" s="108"/>
      <c r="G294" s="111"/>
      <c r="H294" s="33"/>
      <c r="I294" s="33"/>
      <c r="J294" s="33"/>
      <c r="K294" s="33"/>
      <c r="L294" s="33"/>
      <c r="M294" s="33"/>
      <c r="N294" s="33"/>
      <c r="O294" s="33"/>
      <c r="P294" s="33"/>
      <c r="Q294" s="112"/>
      <c r="S294" s="40">
        <f>$G294+$H294+IF(ISBLANK($E294),0,$F294*VLOOKUP($E294,'INFO_Matières recyclables'!$F$4:$H$5,2,0))</f>
        <v>0</v>
      </c>
      <c r="T294" s="40">
        <f>$I294+$J294+$K294+$L294+$M294+$N294+$O294+$P294+$Q294+$F294+IF(ISBLANK($E294),0,$F294*(1-VLOOKUP($E294,'INFO_Matières recyclables'!F283:H284,2,0)))</f>
        <v>0</v>
      </c>
      <c r="U294" s="40">
        <f>$G294+$I294+$J294+$K294+$L294+$M294+IF(ISBLANK($E294),0,$F294*VLOOKUP($E294,'INFO_Matières recyclables'!$F$4:$H$5,3,0))</f>
        <v>0</v>
      </c>
      <c r="V294" s="40">
        <f>$H294+$N294+$O294+$P294+$Q294+IF(ISBLANK($E294),0,$F294*(1-VLOOKUP($E294,'INFO_Matières recyclables'!F283:H284,3,0)))</f>
        <v>0</v>
      </c>
    </row>
    <row r="295" spans="2:22" x14ac:dyDescent="0.3">
      <c r="B295" s="5"/>
      <c r="C295" s="5"/>
      <c r="D295" s="25"/>
      <c r="E295" s="35"/>
      <c r="F295" s="108"/>
      <c r="G295" s="111"/>
      <c r="H295" s="33"/>
      <c r="I295" s="33"/>
      <c r="J295" s="33"/>
      <c r="K295" s="33"/>
      <c r="L295" s="33"/>
      <c r="M295" s="33"/>
      <c r="N295" s="33"/>
      <c r="O295" s="33"/>
      <c r="P295" s="33"/>
      <c r="Q295" s="112"/>
      <c r="S295" s="40">
        <f>$G295+$H295+IF(ISBLANK($E295),0,$F295*VLOOKUP($E295,'INFO_Matières recyclables'!$F$4:$H$5,2,0))</f>
        <v>0</v>
      </c>
      <c r="T295" s="40">
        <f>$I295+$J295+$K295+$L295+$M295+$N295+$O295+$P295+$Q295+$F295+IF(ISBLANK($E295),0,$F295*(1-VLOOKUP($E295,'INFO_Matières recyclables'!F284:H285,2,0)))</f>
        <v>0</v>
      </c>
      <c r="U295" s="40">
        <f>$G295+$I295+$J295+$K295+$L295+$M295+IF(ISBLANK($E295),0,$F295*VLOOKUP($E295,'INFO_Matières recyclables'!$F$4:$H$5,3,0))</f>
        <v>0</v>
      </c>
      <c r="V295" s="40">
        <f>$H295+$N295+$O295+$P295+$Q295+IF(ISBLANK($E295),0,$F295*(1-VLOOKUP($E295,'INFO_Matières recyclables'!F284:H285,3,0)))</f>
        <v>0</v>
      </c>
    </row>
    <row r="296" spans="2:22" x14ac:dyDescent="0.3">
      <c r="B296" s="5"/>
      <c r="C296" s="5"/>
      <c r="D296" s="25"/>
      <c r="E296" s="35"/>
      <c r="F296" s="108"/>
      <c r="G296" s="111"/>
      <c r="H296" s="33"/>
      <c r="I296" s="33"/>
      <c r="J296" s="33"/>
      <c r="K296" s="33"/>
      <c r="L296" s="33"/>
      <c r="M296" s="33"/>
      <c r="N296" s="33"/>
      <c r="O296" s="33"/>
      <c r="P296" s="33"/>
      <c r="Q296" s="112"/>
      <c r="S296" s="40">
        <f>$G296+$H296+IF(ISBLANK($E296),0,$F296*VLOOKUP($E296,'INFO_Matières recyclables'!$F$4:$H$5,2,0))</f>
        <v>0</v>
      </c>
      <c r="T296" s="40">
        <f>$I296+$J296+$K296+$L296+$M296+$N296+$O296+$P296+$Q296+$F296+IF(ISBLANK($E296),0,$F296*(1-VLOOKUP($E296,'INFO_Matières recyclables'!F285:H286,2,0)))</f>
        <v>0</v>
      </c>
      <c r="U296" s="40">
        <f>$G296+$I296+$J296+$K296+$L296+$M296+IF(ISBLANK($E296),0,$F296*VLOOKUP($E296,'INFO_Matières recyclables'!$F$4:$H$5,3,0))</f>
        <v>0</v>
      </c>
      <c r="V296" s="40">
        <f>$H296+$N296+$O296+$P296+$Q296+IF(ISBLANK($E296),0,$F296*(1-VLOOKUP($E296,'INFO_Matières recyclables'!F285:H286,3,0)))</f>
        <v>0</v>
      </c>
    </row>
    <row r="297" spans="2:22" x14ac:dyDescent="0.3">
      <c r="B297" s="5"/>
      <c r="C297" s="5"/>
      <c r="D297" s="25"/>
      <c r="E297" s="35"/>
      <c r="F297" s="108"/>
      <c r="G297" s="111"/>
      <c r="H297" s="33"/>
      <c r="I297" s="33"/>
      <c r="J297" s="33"/>
      <c r="K297" s="33"/>
      <c r="L297" s="33"/>
      <c r="M297" s="33"/>
      <c r="N297" s="33"/>
      <c r="O297" s="33"/>
      <c r="P297" s="33"/>
      <c r="Q297" s="112"/>
      <c r="S297" s="40">
        <f>$G297+$H297+IF(ISBLANK($E297),0,$F297*VLOOKUP($E297,'INFO_Matières recyclables'!$F$4:$H$5,2,0))</f>
        <v>0</v>
      </c>
      <c r="T297" s="40">
        <f>$I297+$J297+$K297+$L297+$M297+$N297+$O297+$P297+$Q297+$F297+IF(ISBLANK($E297),0,$F297*(1-VLOOKUP($E297,'INFO_Matières recyclables'!F286:H287,2,0)))</f>
        <v>0</v>
      </c>
      <c r="U297" s="40">
        <f>$G297+$I297+$J297+$K297+$L297+$M297+IF(ISBLANK($E297),0,$F297*VLOOKUP($E297,'INFO_Matières recyclables'!$F$4:$H$5,3,0))</f>
        <v>0</v>
      </c>
      <c r="V297" s="40">
        <f>$H297+$N297+$O297+$P297+$Q297+IF(ISBLANK($E297),0,$F297*(1-VLOOKUP($E297,'INFO_Matières recyclables'!F286:H287,3,0)))</f>
        <v>0</v>
      </c>
    </row>
    <row r="298" spans="2:22" x14ac:dyDescent="0.3">
      <c r="B298" s="5"/>
      <c r="C298" s="5"/>
      <c r="D298" s="25"/>
      <c r="E298" s="35"/>
      <c r="F298" s="108"/>
      <c r="G298" s="111"/>
      <c r="H298" s="33"/>
      <c r="I298" s="33"/>
      <c r="J298" s="33"/>
      <c r="K298" s="33"/>
      <c r="L298" s="33"/>
      <c r="M298" s="33"/>
      <c r="N298" s="33"/>
      <c r="O298" s="33"/>
      <c r="P298" s="33"/>
      <c r="Q298" s="112"/>
      <c r="S298" s="40">
        <f>$G298+$H298+IF(ISBLANK($E298),0,$F298*VLOOKUP($E298,'INFO_Matières recyclables'!$F$4:$H$5,2,0))</f>
        <v>0</v>
      </c>
      <c r="T298" s="40">
        <f>$I298+$J298+$K298+$L298+$M298+$N298+$O298+$P298+$Q298+$F298+IF(ISBLANK($E298),0,$F298*(1-VLOOKUP($E298,'INFO_Matières recyclables'!F287:H288,2,0)))</f>
        <v>0</v>
      </c>
      <c r="U298" s="40">
        <f>$G298+$I298+$J298+$K298+$L298+$M298+IF(ISBLANK($E298),0,$F298*VLOOKUP($E298,'INFO_Matières recyclables'!$F$4:$H$5,3,0))</f>
        <v>0</v>
      </c>
      <c r="V298" s="40">
        <f>$H298+$N298+$O298+$P298+$Q298+IF(ISBLANK($E298),0,$F298*(1-VLOOKUP($E298,'INFO_Matières recyclables'!F287:H288,3,0)))</f>
        <v>0</v>
      </c>
    </row>
    <row r="299" spans="2:22" x14ac:dyDescent="0.3">
      <c r="B299" s="5"/>
      <c r="C299" s="5"/>
      <c r="D299" s="25"/>
      <c r="E299" s="35"/>
      <c r="F299" s="108"/>
      <c r="G299" s="111"/>
      <c r="H299" s="33"/>
      <c r="I299" s="33"/>
      <c r="J299" s="33"/>
      <c r="K299" s="33"/>
      <c r="L299" s="33"/>
      <c r="M299" s="33"/>
      <c r="N299" s="33"/>
      <c r="O299" s="33"/>
      <c r="P299" s="33"/>
      <c r="Q299" s="112"/>
      <c r="S299" s="40">
        <f>$G299+$H299+IF(ISBLANK($E299),0,$F299*VLOOKUP($E299,'INFO_Matières recyclables'!$F$4:$H$5,2,0))</f>
        <v>0</v>
      </c>
      <c r="T299" s="40">
        <f>$I299+$J299+$K299+$L299+$M299+$N299+$O299+$P299+$Q299+$F299+IF(ISBLANK($E299),0,$F299*(1-VLOOKUP($E299,'INFO_Matières recyclables'!F288:H289,2,0)))</f>
        <v>0</v>
      </c>
      <c r="U299" s="40">
        <f>$G299+$I299+$J299+$K299+$L299+$M299+IF(ISBLANK($E299),0,$F299*VLOOKUP($E299,'INFO_Matières recyclables'!$F$4:$H$5,3,0))</f>
        <v>0</v>
      </c>
      <c r="V299" s="40">
        <f>$H299+$N299+$O299+$P299+$Q299+IF(ISBLANK($E299),0,$F299*(1-VLOOKUP($E299,'INFO_Matières recyclables'!F288:H289,3,0)))</f>
        <v>0</v>
      </c>
    </row>
    <row r="300" spans="2:22" x14ac:dyDescent="0.3">
      <c r="B300" s="5"/>
      <c r="C300" s="5"/>
      <c r="D300" s="25"/>
      <c r="E300" s="35"/>
      <c r="F300" s="108"/>
      <c r="G300" s="111"/>
      <c r="H300" s="33"/>
      <c r="I300" s="33"/>
      <c r="J300" s="33"/>
      <c r="K300" s="33"/>
      <c r="L300" s="33"/>
      <c r="M300" s="33"/>
      <c r="N300" s="33"/>
      <c r="O300" s="33"/>
      <c r="P300" s="33"/>
      <c r="Q300" s="112"/>
      <c r="S300" s="40">
        <f>$G300+$H300+IF(ISBLANK($E300),0,$F300*VLOOKUP($E300,'INFO_Matières recyclables'!$F$4:$H$5,2,0))</f>
        <v>0</v>
      </c>
      <c r="T300" s="40">
        <f>$I300+$J300+$K300+$L300+$M300+$N300+$O300+$P300+$Q300+$F300+IF(ISBLANK($E300),0,$F300*(1-VLOOKUP($E300,'INFO_Matières recyclables'!F289:H290,2,0)))</f>
        <v>0</v>
      </c>
      <c r="U300" s="40">
        <f>$G300+$I300+$J300+$K300+$L300+$M300+IF(ISBLANK($E300),0,$F300*VLOOKUP($E300,'INFO_Matières recyclables'!$F$4:$H$5,3,0))</f>
        <v>0</v>
      </c>
      <c r="V300" s="40">
        <f>$H300+$N300+$O300+$P300+$Q300+IF(ISBLANK($E300),0,$F300*(1-VLOOKUP($E300,'INFO_Matières recyclables'!F289:H290,3,0)))</f>
        <v>0</v>
      </c>
    </row>
    <row r="301" spans="2:22" x14ac:dyDescent="0.3">
      <c r="B301" s="5"/>
      <c r="C301" s="5"/>
      <c r="D301" s="25"/>
      <c r="E301" s="35"/>
      <c r="F301" s="108"/>
      <c r="G301" s="111"/>
      <c r="H301" s="33"/>
      <c r="I301" s="33"/>
      <c r="J301" s="33"/>
      <c r="K301" s="33"/>
      <c r="L301" s="33"/>
      <c r="M301" s="33"/>
      <c r="N301" s="33"/>
      <c r="O301" s="33"/>
      <c r="P301" s="33"/>
      <c r="Q301" s="112"/>
      <c r="S301" s="40">
        <f>$G301+$H301+IF(ISBLANK($E301),0,$F301*VLOOKUP($E301,'INFO_Matières recyclables'!$F$4:$H$5,2,0))</f>
        <v>0</v>
      </c>
      <c r="T301" s="40">
        <f>$I301+$J301+$K301+$L301+$M301+$N301+$O301+$P301+$Q301+$F301+IF(ISBLANK($E301),0,$F301*(1-VLOOKUP($E301,'INFO_Matières recyclables'!F290:H291,2,0)))</f>
        <v>0</v>
      </c>
      <c r="U301" s="40">
        <f>$G301+$I301+$J301+$K301+$L301+$M301+IF(ISBLANK($E301),0,$F301*VLOOKUP($E301,'INFO_Matières recyclables'!$F$4:$H$5,3,0))</f>
        <v>0</v>
      </c>
      <c r="V301" s="40">
        <f>$H301+$N301+$O301+$P301+$Q301+IF(ISBLANK($E301),0,$F301*(1-VLOOKUP($E301,'INFO_Matières recyclables'!F290:H291,3,0)))</f>
        <v>0</v>
      </c>
    </row>
    <row r="302" spans="2:22" x14ac:dyDescent="0.3">
      <c r="B302" s="5"/>
      <c r="C302" s="5"/>
      <c r="D302" s="25"/>
      <c r="E302" s="35"/>
      <c r="F302" s="108"/>
      <c r="G302" s="111"/>
      <c r="H302" s="33"/>
      <c r="I302" s="33"/>
      <c r="J302" s="33"/>
      <c r="K302" s="33"/>
      <c r="L302" s="33"/>
      <c r="M302" s="33"/>
      <c r="N302" s="33"/>
      <c r="O302" s="33"/>
      <c r="P302" s="33"/>
      <c r="Q302" s="112"/>
      <c r="S302" s="40">
        <f>$G302+$H302+IF(ISBLANK($E302),0,$F302*VLOOKUP($E302,'INFO_Matières recyclables'!$F$4:$H$5,2,0))</f>
        <v>0</v>
      </c>
      <c r="T302" s="40">
        <f>$I302+$J302+$K302+$L302+$M302+$N302+$O302+$P302+$Q302+$F302+IF(ISBLANK($E302),0,$F302*(1-VLOOKUP($E302,'INFO_Matières recyclables'!F291:H292,2,0)))</f>
        <v>0</v>
      </c>
      <c r="U302" s="40">
        <f>$G302+$I302+$J302+$K302+$L302+$M302+IF(ISBLANK($E302),0,$F302*VLOOKUP($E302,'INFO_Matières recyclables'!$F$4:$H$5,3,0))</f>
        <v>0</v>
      </c>
      <c r="V302" s="40">
        <f>$H302+$N302+$O302+$P302+$Q302+IF(ISBLANK($E302),0,$F302*(1-VLOOKUP($E302,'INFO_Matières recyclables'!F291:H292,3,0)))</f>
        <v>0</v>
      </c>
    </row>
    <row r="303" spans="2:22" x14ac:dyDescent="0.3">
      <c r="B303" s="5"/>
      <c r="C303" s="5"/>
      <c r="D303" s="25"/>
      <c r="E303" s="35"/>
      <c r="F303" s="108"/>
      <c r="G303" s="111"/>
      <c r="H303" s="33"/>
      <c r="I303" s="33"/>
      <c r="J303" s="33"/>
      <c r="K303" s="33"/>
      <c r="L303" s="33"/>
      <c r="M303" s="33"/>
      <c r="N303" s="33"/>
      <c r="O303" s="33"/>
      <c r="P303" s="33"/>
      <c r="Q303" s="112"/>
      <c r="S303" s="40">
        <f>$G303+$H303+IF(ISBLANK($E303),0,$F303*VLOOKUP($E303,'INFO_Matières recyclables'!$F$4:$H$5,2,0))</f>
        <v>0</v>
      </c>
      <c r="T303" s="40">
        <f>$I303+$J303+$K303+$L303+$M303+$N303+$O303+$P303+$Q303+$F303+IF(ISBLANK($E303),0,$F303*(1-VLOOKUP($E303,'INFO_Matières recyclables'!F292:H293,2,0)))</f>
        <v>0</v>
      </c>
      <c r="U303" s="40">
        <f>$G303+$I303+$J303+$K303+$L303+$M303+IF(ISBLANK($E303),0,$F303*VLOOKUP($E303,'INFO_Matières recyclables'!$F$4:$H$5,3,0))</f>
        <v>0</v>
      </c>
      <c r="V303" s="40">
        <f>$H303+$N303+$O303+$P303+$Q303+IF(ISBLANK($E303),0,$F303*(1-VLOOKUP($E303,'INFO_Matières recyclables'!F292:H293,3,0)))</f>
        <v>0</v>
      </c>
    </row>
    <row r="304" spans="2:22" x14ac:dyDescent="0.3">
      <c r="B304" s="5"/>
      <c r="C304" s="5"/>
      <c r="D304" s="25"/>
      <c r="E304" s="35"/>
      <c r="F304" s="108"/>
      <c r="G304" s="111"/>
      <c r="H304" s="33"/>
      <c r="I304" s="33"/>
      <c r="J304" s="33"/>
      <c r="K304" s="33"/>
      <c r="L304" s="33"/>
      <c r="M304" s="33"/>
      <c r="N304" s="33"/>
      <c r="O304" s="33"/>
      <c r="P304" s="33"/>
      <c r="Q304" s="112"/>
      <c r="S304" s="40">
        <f>$G304+$H304+IF(ISBLANK($E304),0,$F304*VLOOKUP($E304,'INFO_Matières recyclables'!$F$4:$H$5,2,0))</f>
        <v>0</v>
      </c>
      <c r="T304" s="40">
        <f>$I304+$J304+$K304+$L304+$M304+$N304+$O304+$P304+$Q304+$F304+IF(ISBLANK($E304),0,$F304*(1-VLOOKUP($E304,'INFO_Matières recyclables'!F293:H294,2,0)))</f>
        <v>0</v>
      </c>
      <c r="U304" s="40">
        <f>$G304+$I304+$J304+$K304+$L304+$M304+IF(ISBLANK($E304),0,$F304*VLOOKUP($E304,'INFO_Matières recyclables'!$F$4:$H$5,3,0))</f>
        <v>0</v>
      </c>
      <c r="V304" s="40">
        <f>$H304+$N304+$O304+$P304+$Q304+IF(ISBLANK($E304),0,$F304*(1-VLOOKUP($E304,'INFO_Matières recyclables'!F293:H294,3,0)))</f>
        <v>0</v>
      </c>
    </row>
    <row r="305" spans="2:22" x14ac:dyDescent="0.3">
      <c r="B305" s="5"/>
      <c r="C305" s="5"/>
      <c r="D305" s="25"/>
      <c r="E305" s="35"/>
      <c r="F305" s="108"/>
      <c r="G305" s="111"/>
      <c r="H305" s="33"/>
      <c r="I305" s="33"/>
      <c r="J305" s="33"/>
      <c r="K305" s="33"/>
      <c r="L305" s="33"/>
      <c r="M305" s="33"/>
      <c r="N305" s="33"/>
      <c r="O305" s="33"/>
      <c r="P305" s="33"/>
      <c r="Q305" s="112"/>
      <c r="S305" s="40">
        <f>$G305+$H305+IF(ISBLANK($E305),0,$F305*VLOOKUP($E305,'INFO_Matières recyclables'!$F$4:$H$5,2,0))</f>
        <v>0</v>
      </c>
      <c r="T305" s="40">
        <f>$I305+$J305+$K305+$L305+$M305+$N305+$O305+$P305+$Q305+$F305+IF(ISBLANK($E305),0,$F305*(1-VLOOKUP($E305,'INFO_Matières recyclables'!F294:H295,2,0)))</f>
        <v>0</v>
      </c>
      <c r="U305" s="40">
        <f>$G305+$I305+$J305+$K305+$L305+$M305+IF(ISBLANK($E305),0,$F305*VLOOKUP($E305,'INFO_Matières recyclables'!$F$4:$H$5,3,0))</f>
        <v>0</v>
      </c>
      <c r="V305" s="40">
        <f>$H305+$N305+$O305+$P305+$Q305+IF(ISBLANK($E305),0,$F305*(1-VLOOKUP($E305,'INFO_Matières recyclables'!F294:H295,3,0)))</f>
        <v>0</v>
      </c>
    </row>
    <row r="306" spans="2:22" x14ac:dyDescent="0.3">
      <c r="B306" s="5"/>
      <c r="C306" s="5"/>
      <c r="D306" s="25"/>
      <c r="E306" s="35"/>
      <c r="F306" s="108"/>
      <c r="G306" s="111"/>
      <c r="H306" s="33"/>
      <c r="I306" s="33"/>
      <c r="J306" s="33"/>
      <c r="K306" s="33"/>
      <c r="L306" s="33"/>
      <c r="M306" s="33"/>
      <c r="N306" s="33"/>
      <c r="O306" s="33"/>
      <c r="P306" s="33"/>
      <c r="Q306" s="112"/>
      <c r="S306" s="40">
        <f>$G306+$H306+IF(ISBLANK($E306),0,$F306*VLOOKUP($E306,'INFO_Matières recyclables'!$F$4:$H$5,2,0))</f>
        <v>0</v>
      </c>
      <c r="T306" s="40">
        <f>$I306+$J306+$K306+$L306+$M306+$N306+$O306+$P306+$Q306+$F306+IF(ISBLANK($E306),0,$F306*(1-VLOOKUP($E306,'INFO_Matières recyclables'!F295:H296,2,0)))</f>
        <v>0</v>
      </c>
      <c r="U306" s="40">
        <f>$G306+$I306+$J306+$K306+$L306+$M306+IF(ISBLANK($E306),0,$F306*VLOOKUP($E306,'INFO_Matières recyclables'!$F$4:$H$5,3,0))</f>
        <v>0</v>
      </c>
      <c r="V306" s="40">
        <f>$H306+$N306+$O306+$P306+$Q306+IF(ISBLANK($E306),0,$F306*(1-VLOOKUP($E306,'INFO_Matières recyclables'!F295:H296,3,0)))</f>
        <v>0</v>
      </c>
    </row>
    <row r="307" spans="2:22" x14ac:dyDescent="0.3">
      <c r="B307" s="5"/>
      <c r="C307" s="5"/>
      <c r="D307" s="25"/>
      <c r="E307" s="35"/>
      <c r="F307" s="108"/>
      <c r="G307" s="111"/>
      <c r="H307" s="33"/>
      <c r="I307" s="33"/>
      <c r="J307" s="33"/>
      <c r="K307" s="33"/>
      <c r="L307" s="33"/>
      <c r="M307" s="33"/>
      <c r="N307" s="33"/>
      <c r="O307" s="33"/>
      <c r="P307" s="33"/>
      <c r="Q307" s="112"/>
      <c r="S307" s="40">
        <f>$G307+$H307+IF(ISBLANK($E307),0,$F307*VLOOKUP($E307,'INFO_Matières recyclables'!$F$4:$H$5,2,0))</f>
        <v>0</v>
      </c>
      <c r="T307" s="40">
        <f>$I307+$J307+$K307+$L307+$M307+$N307+$O307+$P307+$Q307+$F307+IF(ISBLANK($E307),0,$F307*(1-VLOOKUP($E307,'INFO_Matières recyclables'!F296:H297,2,0)))</f>
        <v>0</v>
      </c>
      <c r="U307" s="40">
        <f>$G307+$I307+$J307+$K307+$L307+$M307+IF(ISBLANK($E307),0,$F307*VLOOKUP($E307,'INFO_Matières recyclables'!$F$4:$H$5,3,0))</f>
        <v>0</v>
      </c>
      <c r="V307" s="40">
        <f>$H307+$N307+$O307+$P307+$Q307+IF(ISBLANK($E307),0,$F307*(1-VLOOKUP($E307,'INFO_Matières recyclables'!F296:H297,3,0)))</f>
        <v>0</v>
      </c>
    </row>
    <row r="308" spans="2:22" x14ac:dyDescent="0.3">
      <c r="B308" s="5"/>
      <c r="C308" s="5"/>
      <c r="D308" s="25"/>
      <c r="E308" s="35"/>
      <c r="F308" s="108"/>
      <c r="G308" s="111"/>
      <c r="H308" s="33"/>
      <c r="I308" s="33"/>
      <c r="J308" s="33"/>
      <c r="K308" s="33"/>
      <c r="L308" s="33"/>
      <c r="M308" s="33"/>
      <c r="N308" s="33"/>
      <c r="O308" s="33"/>
      <c r="P308" s="33"/>
      <c r="Q308" s="112"/>
      <c r="S308" s="40">
        <f>$G308+$H308+IF(ISBLANK($E308),0,$F308*VLOOKUP($E308,'INFO_Matières recyclables'!$F$4:$H$5,2,0))</f>
        <v>0</v>
      </c>
      <c r="T308" s="40">
        <f>$I308+$J308+$K308+$L308+$M308+$N308+$O308+$P308+$Q308+$F308+IF(ISBLANK($E308),0,$F308*(1-VLOOKUP($E308,'INFO_Matières recyclables'!F297:H298,2,0)))</f>
        <v>0</v>
      </c>
      <c r="U308" s="40">
        <f>$G308+$I308+$J308+$K308+$L308+$M308+IF(ISBLANK($E308),0,$F308*VLOOKUP($E308,'INFO_Matières recyclables'!$F$4:$H$5,3,0))</f>
        <v>0</v>
      </c>
      <c r="V308" s="40">
        <f>$H308+$N308+$O308+$P308+$Q308+IF(ISBLANK($E308),0,$F308*(1-VLOOKUP($E308,'INFO_Matières recyclables'!F297:H298,3,0)))</f>
        <v>0</v>
      </c>
    </row>
    <row r="309" spans="2:22" x14ac:dyDescent="0.3">
      <c r="B309" s="5"/>
      <c r="C309" s="5"/>
      <c r="D309" s="25"/>
      <c r="E309" s="35"/>
      <c r="F309" s="108"/>
      <c r="G309" s="111"/>
      <c r="H309" s="33"/>
      <c r="I309" s="33"/>
      <c r="J309" s="33"/>
      <c r="K309" s="33"/>
      <c r="L309" s="33"/>
      <c r="M309" s="33"/>
      <c r="N309" s="33"/>
      <c r="O309" s="33"/>
      <c r="P309" s="33"/>
      <c r="Q309" s="112"/>
      <c r="S309" s="40">
        <f>$G309+$H309+IF(ISBLANK($E309),0,$F309*VLOOKUP($E309,'INFO_Matières recyclables'!$F$4:$H$5,2,0))</f>
        <v>0</v>
      </c>
      <c r="T309" s="40">
        <f>$I309+$J309+$K309+$L309+$M309+$N309+$O309+$P309+$Q309+$F309+IF(ISBLANK($E309),0,$F309*(1-VLOOKUP($E309,'INFO_Matières recyclables'!F298:H299,2,0)))</f>
        <v>0</v>
      </c>
      <c r="U309" s="40">
        <f>$G309+$I309+$J309+$K309+$L309+$M309+IF(ISBLANK($E309),0,$F309*VLOOKUP($E309,'INFO_Matières recyclables'!$F$4:$H$5,3,0))</f>
        <v>0</v>
      </c>
      <c r="V309" s="40">
        <f>$H309+$N309+$O309+$P309+$Q309+IF(ISBLANK($E309),0,$F309*(1-VLOOKUP($E309,'INFO_Matières recyclables'!F298:H299,3,0)))</f>
        <v>0</v>
      </c>
    </row>
    <row r="310" spans="2:22" x14ac:dyDescent="0.3">
      <c r="B310" s="5"/>
      <c r="C310" s="5"/>
      <c r="D310" s="25"/>
      <c r="E310" s="35"/>
      <c r="F310" s="108"/>
      <c r="G310" s="111"/>
      <c r="H310" s="33"/>
      <c r="I310" s="33"/>
      <c r="J310" s="33"/>
      <c r="K310" s="33"/>
      <c r="L310" s="33"/>
      <c r="M310" s="33"/>
      <c r="N310" s="33"/>
      <c r="O310" s="33"/>
      <c r="P310" s="33"/>
      <c r="Q310" s="112"/>
      <c r="S310" s="40">
        <f>$G310+$H310+IF(ISBLANK($E310),0,$F310*VLOOKUP($E310,'INFO_Matières recyclables'!$F$4:$H$5,2,0))</f>
        <v>0</v>
      </c>
      <c r="T310" s="40">
        <f>$I310+$J310+$K310+$L310+$M310+$N310+$O310+$P310+$Q310+$F310+IF(ISBLANK($E310),0,$F310*(1-VLOOKUP($E310,'INFO_Matières recyclables'!F299:H300,2,0)))</f>
        <v>0</v>
      </c>
      <c r="U310" s="40">
        <f>$G310+$I310+$J310+$K310+$L310+$M310+IF(ISBLANK($E310),0,$F310*VLOOKUP($E310,'INFO_Matières recyclables'!$F$4:$H$5,3,0))</f>
        <v>0</v>
      </c>
      <c r="V310" s="40">
        <f>$H310+$N310+$O310+$P310+$Q310+IF(ISBLANK($E310),0,$F310*(1-VLOOKUP($E310,'INFO_Matières recyclables'!F299:H300,3,0)))</f>
        <v>0</v>
      </c>
    </row>
    <row r="311" spans="2:22" x14ac:dyDescent="0.3">
      <c r="B311" s="5"/>
      <c r="C311" s="5"/>
      <c r="D311" s="25"/>
      <c r="E311" s="35"/>
      <c r="F311" s="108"/>
      <c r="G311" s="111"/>
      <c r="H311" s="33"/>
      <c r="I311" s="33"/>
      <c r="J311" s="33"/>
      <c r="K311" s="33"/>
      <c r="L311" s="33"/>
      <c r="M311" s="33"/>
      <c r="N311" s="33"/>
      <c r="O311" s="33"/>
      <c r="P311" s="33"/>
      <c r="Q311" s="112"/>
      <c r="S311" s="40">
        <f>$G311+$H311+IF(ISBLANK($E311),0,$F311*VLOOKUP($E311,'INFO_Matières recyclables'!$F$4:$H$5,2,0))</f>
        <v>0</v>
      </c>
      <c r="T311" s="40">
        <f>$I311+$J311+$K311+$L311+$M311+$N311+$O311+$P311+$Q311+$F311+IF(ISBLANK($E311),0,$F311*(1-VLOOKUP($E311,'INFO_Matières recyclables'!F300:H301,2,0)))</f>
        <v>0</v>
      </c>
      <c r="U311" s="40">
        <f>$G311+$I311+$J311+$K311+$L311+$M311+IF(ISBLANK($E311),0,$F311*VLOOKUP($E311,'INFO_Matières recyclables'!$F$4:$H$5,3,0))</f>
        <v>0</v>
      </c>
      <c r="V311" s="40">
        <f>$H311+$N311+$O311+$P311+$Q311+IF(ISBLANK($E311),0,$F311*(1-VLOOKUP($E311,'INFO_Matières recyclables'!F300:H301,3,0)))</f>
        <v>0</v>
      </c>
    </row>
    <row r="312" spans="2:22" x14ac:dyDescent="0.3">
      <c r="B312" s="5"/>
      <c r="C312" s="5"/>
      <c r="D312" s="25"/>
      <c r="E312" s="35"/>
      <c r="F312" s="108"/>
      <c r="G312" s="111"/>
      <c r="H312" s="33"/>
      <c r="I312" s="33"/>
      <c r="J312" s="33"/>
      <c r="K312" s="33"/>
      <c r="L312" s="33"/>
      <c r="M312" s="33"/>
      <c r="N312" s="33"/>
      <c r="O312" s="33"/>
      <c r="P312" s="33"/>
      <c r="Q312" s="112"/>
      <c r="S312" s="40">
        <f>$G312+$H312+IF(ISBLANK($E312),0,$F312*VLOOKUP($E312,'INFO_Matières recyclables'!$F$4:$H$5,2,0))</f>
        <v>0</v>
      </c>
      <c r="T312" s="40">
        <f>$I312+$J312+$K312+$L312+$M312+$N312+$O312+$P312+$Q312+$F312+IF(ISBLANK($E312),0,$F312*(1-VLOOKUP($E312,'INFO_Matières recyclables'!F301:H302,2,0)))</f>
        <v>0</v>
      </c>
      <c r="U312" s="40">
        <f>$G312+$I312+$J312+$K312+$L312+$M312+IF(ISBLANK($E312),0,$F312*VLOOKUP($E312,'INFO_Matières recyclables'!$F$4:$H$5,3,0))</f>
        <v>0</v>
      </c>
      <c r="V312" s="40">
        <f>$H312+$N312+$O312+$P312+$Q312+IF(ISBLANK($E312),0,$F312*(1-VLOOKUP($E312,'INFO_Matières recyclables'!F301:H302,3,0)))</f>
        <v>0</v>
      </c>
    </row>
    <row r="313" spans="2:22" x14ac:dyDescent="0.3">
      <c r="B313" s="5"/>
      <c r="C313" s="5"/>
      <c r="D313" s="25"/>
      <c r="E313" s="35"/>
      <c r="F313" s="108"/>
      <c r="G313" s="111"/>
      <c r="H313" s="33"/>
      <c r="I313" s="33"/>
      <c r="J313" s="33"/>
      <c r="K313" s="33"/>
      <c r="L313" s="33"/>
      <c r="M313" s="33"/>
      <c r="N313" s="33"/>
      <c r="O313" s="33"/>
      <c r="P313" s="33"/>
      <c r="Q313" s="112"/>
      <c r="S313" s="40">
        <f>$G313+$H313+IF(ISBLANK($E313),0,$F313*VLOOKUP($E313,'INFO_Matières recyclables'!$F$4:$H$5,2,0))</f>
        <v>0</v>
      </c>
      <c r="T313" s="40">
        <f>$I313+$J313+$K313+$L313+$M313+$N313+$O313+$P313+$Q313+$F313+IF(ISBLANK($E313),0,$F313*(1-VLOOKUP($E313,'INFO_Matières recyclables'!F302:H303,2,0)))</f>
        <v>0</v>
      </c>
      <c r="U313" s="40">
        <f>$G313+$I313+$J313+$K313+$L313+$M313+IF(ISBLANK($E313),0,$F313*VLOOKUP($E313,'INFO_Matières recyclables'!$F$4:$H$5,3,0))</f>
        <v>0</v>
      </c>
      <c r="V313" s="40">
        <f>$H313+$N313+$O313+$P313+$Q313+IF(ISBLANK($E313),0,$F313*(1-VLOOKUP($E313,'INFO_Matières recyclables'!F302:H303,3,0)))</f>
        <v>0</v>
      </c>
    </row>
    <row r="314" spans="2:22" x14ac:dyDescent="0.3">
      <c r="B314" s="5"/>
      <c r="C314" s="5"/>
      <c r="D314" s="25"/>
      <c r="E314" s="35"/>
      <c r="F314" s="108"/>
      <c r="G314" s="111"/>
      <c r="H314" s="33"/>
      <c r="I314" s="33"/>
      <c r="J314" s="33"/>
      <c r="K314" s="33"/>
      <c r="L314" s="33"/>
      <c r="M314" s="33"/>
      <c r="N314" s="33"/>
      <c r="O314" s="33"/>
      <c r="P314" s="33"/>
      <c r="Q314" s="112"/>
      <c r="S314" s="40">
        <f>$G314+$H314+IF(ISBLANK($E314),0,$F314*VLOOKUP($E314,'INFO_Matières recyclables'!$F$4:$H$5,2,0))</f>
        <v>0</v>
      </c>
      <c r="T314" s="40">
        <f>$I314+$J314+$K314+$L314+$M314+$N314+$O314+$P314+$Q314+$F314+IF(ISBLANK($E314),0,$F314*(1-VLOOKUP($E314,'INFO_Matières recyclables'!F303:H304,2,0)))</f>
        <v>0</v>
      </c>
      <c r="U314" s="40">
        <f>$G314+$I314+$J314+$K314+$L314+$M314+IF(ISBLANK($E314),0,$F314*VLOOKUP($E314,'INFO_Matières recyclables'!$F$4:$H$5,3,0))</f>
        <v>0</v>
      </c>
      <c r="V314" s="40">
        <f>$H314+$N314+$O314+$P314+$Q314+IF(ISBLANK($E314),0,$F314*(1-VLOOKUP($E314,'INFO_Matières recyclables'!F303:H304,3,0)))</f>
        <v>0</v>
      </c>
    </row>
    <row r="315" spans="2:22" x14ac:dyDescent="0.3">
      <c r="B315" s="5"/>
      <c r="C315" s="5"/>
      <c r="D315" s="25"/>
      <c r="E315" s="35"/>
      <c r="F315" s="108"/>
      <c r="G315" s="111"/>
      <c r="H315" s="33"/>
      <c r="I315" s="33"/>
      <c r="J315" s="33"/>
      <c r="K315" s="33"/>
      <c r="L315" s="33"/>
      <c r="M315" s="33"/>
      <c r="N315" s="33"/>
      <c r="O315" s="33"/>
      <c r="P315" s="33"/>
      <c r="Q315" s="112"/>
      <c r="S315" s="40">
        <f>$G315+$H315+IF(ISBLANK($E315),0,$F315*VLOOKUP($E315,'INFO_Matières recyclables'!$F$4:$H$5,2,0))</f>
        <v>0</v>
      </c>
      <c r="T315" s="40">
        <f>$I315+$J315+$K315+$L315+$M315+$N315+$O315+$P315+$Q315+$F315+IF(ISBLANK($E315),0,$F315*(1-VLOOKUP($E315,'INFO_Matières recyclables'!F304:H305,2,0)))</f>
        <v>0</v>
      </c>
      <c r="U315" s="40">
        <f>$G315+$I315+$J315+$K315+$L315+$M315+IF(ISBLANK($E315),0,$F315*VLOOKUP($E315,'INFO_Matières recyclables'!$F$4:$H$5,3,0))</f>
        <v>0</v>
      </c>
      <c r="V315" s="40">
        <f>$H315+$N315+$O315+$P315+$Q315+IF(ISBLANK($E315),0,$F315*(1-VLOOKUP($E315,'INFO_Matières recyclables'!F304:H305,3,0)))</f>
        <v>0</v>
      </c>
    </row>
    <row r="316" spans="2:22" x14ac:dyDescent="0.3">
      <c r="B316" s="5"/>
      <c r="C316" s="5"/>
      <c r="D316" s="25"/>
      <c r="E316" s="35"/>
      <c r="F316" s="108"/>
      <c r="G316" s="111"/>
      <c r="H316" s="33"/>
      <c r="I316" s="33"/>
      <c r="J316" s="33"/>
      <c r="K316" s="33"/>
      <c r="L316" s="33"/>
      <c r="M316" s="33"/>
      <c r="N316" s="33"/>
      <c r="O316" s="33"/>
      <c r="P316" s="33"/>
      <c r="Q316" s="112"/>
      <c r="S316" s="40">
        <f>$G316+$H316+IF(ISBLANK($E316),0,$F316*VLOOKUP($E316,'INFO_Matières recyclables'!$F$4:$H$5,2,0))</f>
        <v>0</v>
      </c>
      <c r="T316" s="40">
        <f>$I316+$J316+$K316+$L316+$M316+$N316+$O316+$P316+$Q316+$F316+IF(ISBLANK($E316),0,$F316*(1-VLOOKUP($E316,'INFO_Matières recyclables'!F305:H306,2,0)))</f>
        <v>0</v>
      </c>
      <c r="U316" s="40">
        <f>$G316+$I316+$J316+$K316+$L316+$M316+IF(ISBLANK($E316),0,$F316*VLOOKUP($E316,'INFO_Matières recyclables'!$F$4:$H$5,3,0))</f>
        <v>0</v>
      </c>
      <c r="V316" s="40">
        <f>$H316+$N316+$O316+$P316+$Q316+IF(ISBLANK($E316),0,$F316*(1-VLOOKUP($E316,'INFO_Matières recyclables'!F305:H306,3,0)))</f>
        <v>0</v>
      </c>
    </row>
    <row r="317" spans="2:22" x14ac:dyDescent="0.3">
      <c r="B317" s="5"/>
      <c r="C317" s="5"/>
      <c r="D317" s="25"/>
      <c r="E317" s="35"/>
      <c r="F317" s="108"/>
      <c r="G317" s="111"/>
      <c r="H317" s="33"/>
      <c r="I317" s="33"/>
      <c r="J317" s="33"/>
      <c r="K317" s="33"/>
      <c r="L317" s="33"/>
      <c r="M317" s="33"/>
      <c r="N317" s="33"/>
      <c r="O317" s="33"/>
      <c r="P317" s="33"/>
      <c r="Q317" s="112"/>
      <c r="S317" s="40">
        <f>$G317+$H317+IF(ISBLANK($E317),0,$F317*VLOOKUP($E317,'INFO_Matières recyclables'!$F$4:$H$5,2,0))</f>
        <v>0</v>
      </c>
      <c r="T317" s="40">
        <f>$I317+$J317+$K317+$L317+$M317+$N317+$O317+$P317+$Q317+$F317+IF(ISBLANK($E317),0,$F317*(1-VLOOKUP($E317,'INFO_Matières recyclables'!F306:H307,2,0)))</f>
        <v>0</v>
      </c>
      <c r="U317" s="40">
        <f>$G317+$I317+$J317+$K317+$L317+$M317+IF(ISBLANK($E317),0,$F317*VLOOKUP($E317,'INFO_Matières recyclables'!$F$4:$H$5,3,0))</f>
        <v>0</v>
      </c>
      <c r="V317" s="40">
        <f>$H317+$N317+$O317+$P317+$Q317+IF(ISBLANK($E317),0,$F317*(1-VLOOKUP($E317,'INFO_Matières recyclables'!F306:H307,3,0)))</f>
        <v>0</v>
      </c>
    </row>
    <row r="318" spans="2:22" x14ac:dyDescent="0.3">
      <c r="B318" s="5"/>
      <c r="C318" s="5"/>
      <c r="D318" s="25"/>
      <c r="E318" s="35"/>
      <c r="F318" s="108"/>
      <c r="G318" s="111"/>
      <c r="H318" s="33"/>
      <c r="I318" s="33"/>
      <c r="J318" s="33"/>
      <c r="K318" s="33"/>
      <c r="L318" s="33"/>
      <c r="M318" s="33"/>
      <c r="N318" s="33"/>
      <c r="O318" s="33"/>
      <c r="P318" s="33"/>
      <c r="Q318" s="112"/>
      <c r="S318" s="40">
        <f>$G318+$H318+IF(ISBLANK($E318),0,$F318*VLOOKUP($E318,'INFO_Matières recyclables'!$F$4:$H$5,2,0))</f>
        <v>0</v>
      </c>
      <c r="T318" s="40">
        <f>$I318+$J318+$K318+$L318+$M318+$N318+$O318+$P318+$Q318+$F318+IF(ISBLANK($E318),0,$F318*(1-VLOOKUP($E318,'INFO_Matières recyclables'!F307:H308,2,0)))</f>
        <v>0</v>
      </c>
      <c r="U318" s="40">
        <f>$G318+$I318+$J318+$K318+$L318+$M318+IF(ISBLANK($E318),0,$F318*VLOOKUP($E318,'INFO_Matières recyclables'!$F$4:$H$5,3,0))</f>
        <v>0</v>
      </c>
      <c r="V318" s="40">
        <f>$H318+$N318+$O318+$P318+$Q318+IF(ISBLANK($E318),0,$F318*(1-VLOOKUP($E318,'INFO_Matières recyclables'!F307:H308,3,0)))</f>
        <v>0</v>
      </c>
    </row>
    <row r="319" spans="2:22" x14ac:dyDescent="0.3">
      <c r="B319" s="5"/>
      <c r="C319" s="5"/>
      <c r="D319" s="25"/>
      <c r="E319" s="35"/>
      <c r="F319" s="108"/>
      <c r="G319" s="111"/>
      <c r="H319" s="33"/>
      <c r="I319" s="33"/>
      <c r="J319" s="33"/>
      <c r="K319" s="33"/>
      <c r="L319" s="33"/>
      <c r="M319" s="33"/>
      <c r="N319" s="33"/>
      <c r="O319" s="33"/>
      <c r="P319" s="33"/>
      <c r="Q319" s="112"/>
      <c r="S319" s="40">
        <f>$G319+$H319+IF(ISBLANK($E319),0,$F319*VLOOKUP($E319,'INFO_Matières recyclables'!$F$4:$H$5,2,0))</f>
        <v>0</v>
      </c>
      <c r="T319" s="40">
        <f>$I319+$J319+$K319+$L319+$M319+$N319+$O319+$P319+$Q319+$F319+IF(ISBLANK($E319),0,$F319*(1-VLOOKUP($E319,'INFO_Matières recyclables'!F308:H309,2,0)))</f>
        <v>0</v>
      </c>
      <c r="U319" s="40">
        <f>$G319+$I319+$J319+$K319+$L319+$M319+IF(ISBLANK($E319),0,$F319*VLOOKUP($E319,'INFO_Matières recyclables'!$F$4:$H$5,3,0))</f>
        <v>0</v>
      </c>
      <c r="V319" s="40">
        <f>$H319+$N319+$O319+$P319+$Q319+IF(ISBLANK($E319),0,$F319*(1-VLOOKUP($E319,'INFO_Matières recyclables'!F308:H309,3,0)))</f>
        <v>0</v>
      </c>
    </row>
    <row r="320" spans="2:22" x14ac:dyDescent="0.3">
      <c r="B320" s="5"/>
      <c r="C320" s="5"/>
      <c r="D320" s="25"/>
      <c r="E320" s="35"/>
      <c r="F320" s="108"/>
      <c r="G320" s="111"/>
      <c r="H320" s="33"/>
      <c r="I320" s="33"/>
      <c r="J320" s="33"/>
      <c r="K320" s="33"/>
      <c r="L320" s="33"/>
      <c r="M320" s="33"/>
      <c r="N320" s="33"/>
      <c r="O320" s="33"/>
      <c r="P320" s="33"/>
      <c r="Q320" s="112"/>
      <c r="S320" s="40">
        <f>$G320+$H320+IF(ISBLANK($E320),0,$F320*VLOOKUP($E320,'INFO_Matières recyclables'!$F$4:$H$5,2,0))</f>
        <v>0</v>
      </c>
      <c r="T320" s="40">
        <f>$I320+$J320+$K320+$L320+$M320+$N320+$O320+$P320+$Q320+$F320+IF(ISBLANK($E320),0,$F320*(1-VLOOKUP($E320,'INFO_Matières recyclables'!F309:H310,2,0)))</f>
        <v>0</v>
      </c>
      <c r="U320" s="40">
        <f>$G320+$I320+$J320+$K320+$L320+$M320+IF(ISBLANK($E320),0,$F320*VLOOKUP($E320,'INFO_Matières recyclables'!$F$4:$H$5,3,0))</f>
        <v>0</v>
      </c>
      <c r="V320" s="40">
        <f>$H320+$N320+$O320+$P320+$Q320+IF(ISBLANK($E320),0,$F320*(1-VLOOKUP($E320,'INFO_Matières recyclables'!F309:H310,3,0)))</f>
        <v>0</v>
      </c>
    </row>
    <row r="321" spans="2:22" x14ac:dyDescent="0.3">
      <c r="B321" s="5"/>
      <c r="C321" s="5"/>
      <c r="D321" s="25"/>
      <c r="E321" s="35"/>
      <c r="F321" s="108"/>
      <c r="G321" s="111"/>
      <c r="H321" s="33"/>
      <c r="I321" s="33"/>
      <c r="J321" s="33"/>
      <c r="K321" s="33"/>
      <c r="L321" s="33"/>
      <c r="M321" s="33"/>
      <c r="N321" s="33"/>
      <c r="O321" s="33"/>
      <c r="P321" s="33"/>
      <c r="Q321" s="112"/>
      <c r="S321" s="40">
        <f>$G321+$H321+IF(ISBLANK($E321),0,$F321*VLOOKUP($E321,'INFO_Matières recyclables'!$F$4:$H$5,2,0))</f>
        <v>0</v>
      </c>
      <c r="T321" s="40">
        <f>$I321+$J321+$K321+$L321+$M321+$N321+$O321+$P321+$Q321+$F321+IF(ISBLANK($E321),0,$F321*(1-VLOOKUP($E321,'INFO_Matières recyclables'!F310:H311,2,0)))</f>
        <v>0</v>
      </c>
      <c r="U321" s="40">
        <f>$G321+$I321+$J321+$K321+$L321+$M321+IF(ISBLANK($E321),0,$F321*VLOOKUP($E321,'INFO_Matières recyclables'!$F$4:$H$5,3,0))</f>
        <v>0</v>
      </c>
      <c r="V321" s="40">
        <f>$H321+$N321+$O321+$P321+$Q321+IF(ISBLANK($E321),0,$F321*(1-VLOOKUP($E321,'INFO_Matières recyclables'!F310:H311,3,0)))</f>
        <v>0</v>
      </c>
    </row>
    <row r="322" spans="2:22" x14ac:dyDescent="0.3">
      <c r="B322" s="5"/>
      <c r="C322" s="5"/>
      <c r="D322" s="25"/>
      <c r="E322" s="35"/>
      <c r="F322" s="108"/>
      <c r="G322" s="111"/>
      <c r="H322" s="33"/>
      <c r="I322" s="33"/>
      <c r="J322" s="33"/>
      <c r="K322" s="33"/>
      <c r="L322" s="33"/>
      <c r="M322" s="33"/>
      <c r="N322" s="33"/>
      <c r="O322" s="33"/>
      <c r="P322" s="33"/>
      <c r="Q322" s="112"/>
      <c r="S322" s="40">
        <f>$G322+$H322+IF(ISBLANK($E322),0,$F322*VLOOKUP($E322,'INFO_Matières recyclables'!$F$4:$H$5,2,0))</f>
        <v>0</v>
      </c>
      <c r="T322" s="40">
        <f>$I322+$J322+$K322+$L322+$M322+$N322+$O322+$P322+$Q322+$F322+IF(ISBLANK($E322),0,$F322*(1-VLOOKUP($E322,'INFO_Matières recyclables'!F311:H312,2,0)))</f>
        <v>0</v>
      </c>
      <c r="U322" s="40">
        <f>$G322+$I322+$J322+$K322+$L322+$M322+IF(ISBLANK($E322),0,$F322*VLOOKUP($E322,'INFO_Matières recyclables'!$F$4:$H$5,3,0))</f>
        <v>0</v>
      </c>
      <c r="V322" s="40">
        <f>$H322+$N322+$O322+$P322+$Q322+IF(ISBLANK($E322),0,$F322*(1-VLOOKUP($E322,'INFO_Matières recyclables'!F311:H312,3,0)))</f>
        <v>0</v>
      </c>
    </row>
    <row r="323" spans="2:22" x14ac:dyDescent="0.3">
      <c r="B323" s="5"/>
      <c r="C323" s="5"/>
      <c r="D323" s="25"/>
      <c r="E323" s="35"/>
      <c r="F323" s="108"/>
      <c r="G323" s="111"/>
      <c r="H323" s="33"/>
      <c r="I323" s="33"/>
      <c r="J323" s="33"/>
      <c r="K323" s="33"/>
      <c r="L323" s="33"/>
      <c r="M323" s="33"/>
      <c r="N323" s="33"/>
      <c r="O323" s="33"/>
      <c r="P323" s="33"/>
      <c r="Q323" s="112"/>
      <c r="S323" s="40">
        <f>$G323+$H323+IF(ISBLANK($E323),0,$F323*VLOOKUP($E323,'INFO_Matières recyclables'!$F$4:$H$5,2,0))</f>
        <v>0</v>
      </c>
      <c r="T323" s="40">
        <f>$I323+$J323+$K323+$L323+$M323+$N323+$O323+$P323+$Q323+$F323+IF(ISBLANK($E323),0,$F323*(1-VLOOKUP($E323,'INFO_Matières recyclables'!F312:H313,2,0)))</f>
        <v>0</v>
      </c>
      <c r="U323" s="40">
        <f>$G323+$I323+$J323+$K323+$L323+$M323+IF(ISBLANK($E323),0,$F323*VLOOKUP($E323,'INFO_Matières recyclables'!$F$4:$H$5,3,0))</f>
        <v>0</v>
      </c>
      <c r="V323" s="40">
        <f>$H323+$N323+$O323+$P323+$Q323+IF(ISBLANK($E323),0,$F323*(1-VLOOKUP($E323,'INFO_Matières recyclables'!F312:H313,3,0)))</f>
        <v>0</v>
      </c>
    </row>
    <row r="324" spans="2:22" x14ac:dyDescent="0.3">
      <c r="B324" s="5"/>
      <c r="C324" s="5"/>
      <c r="D324" s="25"/>
      <c r="E324" s="35"/>
      <c r="F324" s="108"/>
      <c r="G324" s="111"/>
      <c r="H324" s="33"/>
      <c r="I324" s="33"/>
      <c r="J324" s="33"/>
      <c r="K324" s="33"/>
      <c r="L324" s="33"/>
      <c r="M324" s="33"/>
      <c r="N324" s="33"/>
      <c r="O324" s="33"/>
      <c r="P324" s="33"/>
      <c r="Q324" s="112"/>
      <c r="S324" s="40">
        <f>$G324+$H324+IF(ISBLANK($E324),0,$F324*VLOOKUP($E324,'INFO_Matières recyclables'!$F$4:$H$5,2,0))</f>
        <v>0</v>
      </c>
      <c r="T324" s="40">
        <f>$I324+$J324+$K324+$L324+$M324+$N324+$O324+$P324+$Q324+$F324+IF(ISBLANK($E324),0,$F324*(1-VLOOKUP($E324,'INFO_Matières recyclables'!F313:H314,2,0)))</f>
        <v>0</v>
      </c>
      <c r="U324" s="40">
        <f>$G324+$I324+$J324+$K324+$L324+$M324+IF(ISBLANK($E324),0,$F324*VLOOKUP($E324,'INFO_Matières recyclables'!$F$4:$H$5,3,0))</f>
        <v>0</v>
      </c>
      <c r="V324" s="40">
        <f>$H324+$N324+$O324+$P324+$Q324+IF(ISBLANK($E324),0,$F324*(1-VLOOKUP($E324,'INFO_Matières recyclables'!F313:H314,3,0)))</f>
        <v>0</v>
      </c>
    </row>
    <row r="325" spans="2:22" x14ac:dyDescent="0.3">
      <c r="B325" s="5"/>
      <c r="C325" s="5"/>
      <c r="D325" s="25"/>
      <c r="E325" s="35"/>
      <c r="F325" s="108"/>
      <c r="G325" s="111"/>
      <c r="H325" s="33"/>
      <c r="I325" s="33"/>
      <c r="J325" s="33"/>
      <c r="K325" s="33"/>
      <c r="L325" s="33"/>
      <c r="M325" s="33"/>
      <c r="N325" s="33"/>
      <c r="O325" s="33"/>
      <c r="P325" s="33"/>
      <c r="Q325" s="112"/>
      <c r="S325" s="40">
        <f>$G325+$H325+IF(ISBLANK($E325),0,$F325*VLOOKUP($E325,'INFO_Matières recyclables'!$F$4:$H$5,2,0))</f>
        <v>0</v>
      </c>
      <c r="T325" s="40">
        <f>$I325+$J325+$K325+$L325+$M325+$N325+$O325+$P325+$Q325+$F325+IF(ISBLANK($E325),0,$F325*(1-VLOOKUP($E325,'INFO_Matières recyclables'!F314:H315,2,0)))</f>
        <v>0</v>
      </c>
      <c r="U325" s="40">
        <f>$G325+$I325+$J325+$K325+$L325+$M325+IF(ISBLANK($E325),0,$F325*VLOOKUP($E325,'INFO_Matières recyclables'!$F$4:$H$5,3,0))</f>
        <v>0</v>
      </c>
      <c r="V325" s="40">
        <f>$H325+$N325+$O325+$P325+$Q325+IF(ISBLANK($E325),0,$F325*(1-VLOOKUP($E325,'INFO_Matières recyclables'!F314:H315,3,0)))</f>
        <v>0</v>
      </c>
    </row>
    <row r="326" spans="2:22" x14ac:dyDescent="0.3">
      <c r="B326" s="5"/>
      <c r="C326" s="5"/>
      <c r="D326" s="25"/>
      <c r="E326" s="35"/>
      <c r="F326" s="108"/>
      <c r="G326" s="111"/>
      <c r="H326" s="33"/>
      <c r="I326" s="33"/>
      <c r="J326" s="33"/>
      <c r="K326" s="33"/>
      <c r="L326" s="33"/>
      <c r="M326" s="33"/>
      <c r="N326" s="33"/>
      <c r="O326" s="33"/>
      <c r="P326" s="33"/>
      <c r="Q326" s="112"/>
      <c r="S326" s="40">
        <f>$G326+$H326+IF(ISBLANK($E326),0,$F326*VLOOKUP($E326,'INFO_Matières recyclables'!$F$4:$H$5,2,0))</f>
        <v>0</v>
      </c>
      <c r="T326" s="40">
        <f>$I326+$J326+$K326+$L326+$M326+$N326+$O326+$P326+$Q326+$F326+IF(ISBLANK($E326),0,$F326*(1-VLOOKUP($E326,'INFO_Matières recyclables'!F315:H316,2,0)))</f>
        <v>0</v>
      </c>
      <c r="U326" s="40">
        <f>$G326+$I326+$J326+$K326+$L326+$M326+IF(ISBLANK($E326),0,$F326*VLOOKUP($E326,'INFO_Matières recyclables'!$F$4:$H$5,3,0))</f>
        <v>0</v>
      </c>
      <c r="V326" s="40">
        <f>$H326+$N326+$O326+$P326+$Q326+IF(ISBLANK($E326),0,$F326*(1-VLOOKUP($E326,'INFO_Matières recyclables'!F315:H316,3,0)))</f>
        <v>0</v>
      </c>
    </row>
    <row r="327" spans="2:22" x14ac:dyDescent="0.3">
      <c r="B327" s="5"/>
      <c r="C327" s="5"/>
      <c r="D327" s="25"/>
      <c r="E327" s="35"/>
      <c r="F327" s="108"/>
      <c r="G327" s="111"/>
      <c r="H327" s="33"/>
      <c r="I327" s="33"/>
      <c r="J327" s="33"/>
      <c r="K327" s="33"/>
      <c r="L327" s="33"/>
      <c r="M327" s="33"/>
      <c r="N327" s="33"/>
      <c r="O327" s="33"/>
      <c r="P327" s="33"/>
      <c r="Q327" s="112"/>
      <c r="S327" s="40">
        <f>$G327+$H327+IF(ISBLANK($E327),0,$F327*VLOOKUP($E327,'INFO_Matières recyclables'!$F$4:$H$5,2,0))</f>
        <v>0</v>
      </c>
      <c r="T327" s="40">
        <f>$I327+$J327+$K327+$L327+$M327+$N327+$O327+$P327+$Q327+$F327+IF(ISBLANK($E327),0,$F327*(1-VLOOKUP($E327,'INFO_Matières recyclables'!F316:H317,2,0)))</f>
        <v>0</v>
      </c>
      <c r="U327" s="40">
        <f>$G327+$I327+$J327+$K327+$L327+$M327+IF(ISBLANK($E327),0,$F327*VLOOKUP($E327,'INFO_Matières recyclables'!$F$4:$H$5,3,0))</f>
        <v>0</v>
      </c>
      <c r="V327" s="40">
        <f>$H327+$N327+$O327+$P327+$Q327+IF(ISBLANK($E327),0,$F327*(1-VLOOKUP($E327,'INFO_Matières recyclables'!F316:H317,3,0)))</f>
        <v>0</v>
      </c>
    </row>
    <row r="328" spans="2:22" x14ac:dyDescent="0.3">
      <c r="B328" s="5"/>
      <c r="C328" s="5"/>
      <c r="D328" s="25"/>
      <c r="E328" s="35"/>
      <c r="F328" s="108"/>
      <c r="G328" s="111"/>
      <c r="H328" s="33"/>
      <c r="I328" s="33"/>
      <c r="J328" s="33"/>
      <c r="K328" s="33"/>
      <c r="L328" s="33"/>
      <c r="M328" s="33"/>
      <c r="N328" s="33"/>
      <c r="O328" s="33"/>
      <c r="P328" s="33"/>
      <c r="Q328" s="112"/>
      <c r="S328" s="40">
        <f>$G328+$H328+IF(ISBLANK($E328),0,$F328*VLOOKUP($E328,'INFO_Matières recyclables'!$F$4:$H$5,2,0))</f>
        <v>0</v>
      </c>
      <c r="T328" s="40">
        <f>$I328+$J328+$K328+$L328+$M328+$N328+$O328+$P328+$Q328+$F328+IF(ISBLANK($E328),0,$F328*(1-VLOOKUP($E328,'INFO_Matières recyclables'!F317:H318,2,0)))</f>
        <v>0</v>
      </c>
      <c r="U328" s="40">
        <f>$G328+$I328+$J328+$K328+$L328+$M328+IF(ISBLANK($E328),0,$F328*VLOOKUP($E328,'INFO_Matières recyclables'!$F$4:$H$5,3,0))</f>
        <v>0</v>
      </c>
      <c r="V328" s="40">
        <f>$H328+$N328+$O328+$P328+$Q328+IF(ISBLANK($E328),0,$F328*(1-VLOOKUP($E328,'INFO_Matières recyclables'!F317:H318,3,0)))</f>
        <v>0</v>
      </c>
    </row>
    <row r="329" spans="2:22" x14ac:dyDescent="0.3">
      <c r="B329" s="5"/>
      <c r="C329" s="5"/>
      <c r="D329" s="25"/>
      <c r="E329" s="35"/>
      <c r="F329" s="108"/>
      <c r="G329" s="111"/>
      <c r="H329" s="33"/>
      <c r="I329" s="33"/>
      <c r="J329" s="33"/>
      <c r="K329" s="33"/>
      <c r="L329" s="33"/>
      <c r="M329" s="33"/>
      <c r="N329" s="33"/>
      <c r="O329" s="33"/>
      <c r="P329" s="33"/>
      <c r="Q329" s="112"/>
      <c r="S329" s="40">
        <f>$G329+$H329+IF(ISBLANK($E329),0,$F329*VLOOKUP($E329,'INFO_Matières recyclables'!$F$4:$H$5,2,0))</f>
        <v>0</v>
      </c>
      <c r="T329" s="40">
        <f>$I329+$J329+$K329+$L329+$M329+$N329+$O329+$P329+$Q329+$F329+IF(ISBLANK($E329),0,$F329*(1-VLOOKUP($E329,'INFO_Matières recyclables'!F318:H319,2,0)))</f>
        <v>0</v>
      </c>
      <c r="U329" s="40">
        <f>$G329+$I329+$J329+$K329+$L329+$M329+IF(ISBLANK($E329),0,$F329*VLOOKUP($E329,'INFO_Matières recyclables'!$F$4:$H$5,3,0))</f>
        <v>0</v>
      </c>
      <c r="V329" s="40">
        <f>$H329+$N329+$O329+$P329+$Q329+IF(ISBLANK($E329),0,$F329*(1-VLOOKUP($E329,'INFO_Matières recyclables'!F318:H319,3,0)))</f>
        <v>0</v>
      </c>
    </row>
    <row r="330" spans="2:22" x14ac:dyDescent="0.3">
      <c r="B330" s="5"/>
      <c r="C330" s="5"/>
      <c r="D330" s="25"/>
      <c r="E330" s="35"/>
      <c r="F330" s="108"/>
      <c r="G330" s="111"/>
      <c r="H330" s="33"/>
      <c r="I330" s="33"/>
      <c r="J330" s="33"/>
      <c r="K330" s="33"/>
      <c r="L330" s="33"/>
      <c r="M330" s="33"/>
      <c r="N330" s="33"/>
      <c r="O330" s="33"/>
      <c r="P330" s="33"/>
      <c r="Q330" s="112"/>
      <c r="S330" s="40">
        <f>$G330+$H330+IF(ISBLANK($E330),0,$F330*VLOOKUP($E330,'INFO_Matières recyclables'!$F$4:$H$5,2,0))</f>
        <v>0</v>
      </c>
      <c r="T330" s="40">
        <f>$I330+$J330+$K330+$L330+$M330+$N330+$O330+$P330+$Q330+$F330+IF(ISBLANK($E330),0,$F330*(1-VLOOKUP($E330,'INFO_Matières recyclables'!F319:H320,2,0)))</f>
        <v>0</v>
      </c>
      <c r="U330" s="40">
        <f>$G330+$I330+$J330+$K330+$L330+$M330+IF(ISBLANK($E330),0,$F330*VLOOKUP($E330,'INFO_Matières recyclables'!$F$4:$H$5,3,0))</f>
        <v>0</v>
      </c>
      <c r="V330" s="40">
        <f>$H330+$N330+$O330+$P330+$Q330+IF(ISBLANK($E330),0,$F330*(1-VLOOKUP($E330,'INFO_Matières recyclables'!F319:H320,3,0)))</f>
        <v>0</v>
      </c>
    </row>
    <row r="331" spans="2:22" x14ac:dyDescent="0.3">
      <c r="B331" s="5"/>
      <c r="C331" s="5"/>
      <c r="D331" s="25"/>
      <c r="E331" s="35"/>
      <c r="F331" s="108"/>
      <c r="G331" s="111"/>
      <c r="H331" s="33"/>
      <c r="I331" s="33"/>
      <c r="J331" s="33"/>
      <c r="K331" s="33"/>
      <c r="L331" s="33"/>
      <c r="M331" s="33"/>
      <c r="N331" s="33"/>
      <c r="O331" s="33"/>
      <c r="P331" s="33"/>
      <c r="Q331" s="112"/>
      <c r="S331" s="40">
        <f>$G331+$H331+IF(ISBLANK($E331),0,$F331*VLOOKUP($E331,'INFO_Matières recyclables'!$F$4:$H$5,2,0))</f>
        <v>0</v>
      </c>
      <c r="T331" s="40">
        <f>$I331+$J331+$K331+$L331+$M331+$N331+$O331+$P331+$Q331+$F331+IF(ISBLANK($E331),0,$F331*(1-VLOOKUP($E331,'INFO_Matières recyclables'!F320:H321,2,0)))</f>
        <v>0</v>
      </c>
      <c r="U331" s="40">
        <f>$G331+$I331+$J331+$K331+$L331+$M331+IF(ISBLANK($E331),0,$F331*VLOOKUP($E331,'INFO_Matières recyclables'!$F$4:$H$5,3,0))</f>
        <v>0</v>
      </c>
      <c r="V331" s="40">
        <f>$H331+$N331+$O331+$P331+$Q331+IF(ISBLANK($E331),0,$F331*(1-VLOOKUP($E331,'INFO_Matières recyclables'!F320:H321,3,0)))</f>
        <v>0</v>
      </c>
    </row>
    <row r="332" spans="2:22" x14ac:dyDescent="0.3">
      <c r="B332" s="5"/>
      <c r="C332" s="5"/>
      <c r="D332" s="25"/>
      <c r="E332" s="35"/>
      <c r="F332" s="108"/>
      <c r="G332" s="111"/>
      <c r="H332" s="33"/>
      <c r="I332" s="33"/>
      <c r="J332" s="33"/>
      <c r="K332" s="33"/>
      <c r="L332" s="33"/>
      <c r="M332" s="33"/>
      <c r="N332" s="33"/>
      <c r="O332" s="33"/>
      <c r="P332" s="33"/>
      <c r="Q332" s="112"/>
      <c r="S332" s="40">
        <f>$G332+$H332+IF(ISBLANK($E332),0,$F332*VLOOKUP($E332,'INFO_Matières recyclables'!$F$4:$H$5,2,0))</f>
        <v>0</v>
      </c>
      <c r="T332" s="40">
        <f>$I332+$J332+$K332+$L332+$M332+$N332+$O332+$P332+$Q332+$F332+IF(ISBLANK($E332),0,$F332*(1-VLOOKUP($E332,'INFO_Matières recyclables'!F321:H322,2,0)))</f>
        <v>0</v>
      </c>
      <c r="U332" s="40">
        <f>$G332+$I332+$J332+$K332+$L332+$M332+IF(ISBLANK($E332),0,$F332*VLOOKUP($E332,'INFO_Matières recyclables'!$F$4:$H$5,3,0))</f>
        <v>0</v>
      </c>
      <c r="V332" s="40">
        <f>$H332+$N332+$O332+$P332+$Q332+IF(ISBLANK($E332),0,$F332*(1-VLOOKUP($E332,'INFO_Matières recyclables'!F321:H322,3,0)))</f>
        <v>0</v>
      </c>
    </row>
    <row r="333" spans="2:22" x14ac:dyDescent="0.3">
      <c r="B333" s="5"/>
      <c r="C333" s="5"/>
      <c r="D333" s="25"/>
      <c r="E333" s="35"/>
      <c r="F333" s="108"/>
      <c r="G333" s="111"/>
      <c r="H333" s="33"/>
      <c r="I333" s="33"/>
      <c r="J333" s="33"/>
      <c r="K333" s="33"/>
      <c r="L333" s="33"/>
      <c r="M333" s="33"/>
      <c r="N333" s="33"/>
      <c r="O333" s="33"/>
      <c r="P333" s="33"/>
      <c r="Q333" s="112"/>
      <c r="S333" s="40">
        <f>$G333+$H333+IF(ISBLANK($E333),0,$F333*VLOOKUP($E333,'INFO_Matières recyclables'!$F$4:$H$5,2,0))</f>
        <v>0</v>
      </c>
      <c r="T333" s="40">
        <f>$I333+$J333+$K333+$L333+$M333+$N333+$O333+$P333+$Q333+$F333+IF(ISBLANK($E333),0,$F333*(1-VLOOKUP($E333,'INFO_Matières recyclables'!F322:H323,2,0)))</f>
        <v>0</v>
      </c>
      <c r="U333" s="40">
        <f>$G333+$I333+$J333+$K333+$L333+$M333+IF(ISBLANK($E333),0,$F333*VLOOKUP($E333,'INFO_Matières recyclables'!$F$4:$H$5,3,0))</f>
        <v>0</v>
      </c>
      <c r="V333" s="40">
        <f>$H333+$N333+$O333+$P333+$Q333+IF(ISBLANK($E333),0,$F333*(1-VLOOKUP($E333,'INFO_Matières recyclables'!F322:H323,3,0)))</f>
        <v>0</v>
      </c>
    </row>
    <row r="334" spans="2:22" x14ac:dyDescent="0.3">
      <c r="B334" s="5"/>
      <c r="C334" s="5"/>
      <c r="D334" s="25"/>
      <c r="E334" s="35"/>
      <c r="F334" s="108"/>
      <c r="G334" s="111"/>
      <c r="H334" s="33"/>
      <c r="I334" s="33"/>
      <c r="J334" s="33"/>
      <c r="K334" s="33"/>
      <c r="L334" s="33"/>
      <c r="M334" s="33"/>
      <c r="N334" s="33"/>
      <c r="O334" s="33"/>
      <c r="P334" s="33"/>
      <c r="Q334" s="112"/>
      <c r="S334" s="40">
        <f>$G334+$H334+IF(ISBLANK($E334),0,$F334*VLOOKUP($E334,'INFO_Matières recyclables'!$F$4:$H$5,2,0))</f>
        <v>0</v>
      </c>
      <c r="T334" s="40">
        <f>$I334+$J334+$K334+$L334+$M334+$N334+$O334+$P334+$Q334+$F334+IF(ISBLANK($E334),0,$F334*(1-VLOOKUP($E334,'INFO_Matières recyclables'!F323:H324,2,0)))</f>
        <v>0</v>
      </c>
      <c r="U334" s="40">
        <f>$G334+$I334+$J334+$K334+$L334+$M334+IF(ISBLANK($E334),0,$F334*VLOOKUP($E334,'INFO_Matières recyclables'!$F$4:$H$5,3,0))</f>
        <v>0</v>
      </c>
      <c r="V334" s="40">
        <f>$H334+$N334+$O334+$P334+$Q334+IF(ISBLANK($E334),0,$F334*(1-VLOOKUP($E334,'INFO_Matières recyclables'!F323:H324,3,0)))</f>
        <v>0</v>
      </c>
    </row>
    <row r="335" spans="2:22" x14ac:dyDescent="0.3">
      <c r="B335" s="5"/>
      <c r="C335" s="5"/>
      <c r="D335" s="25"/>
      <c r="E335" s="35"/>
      <c r="F335" s="108"/>
      <c r="G335" s="111"/>
      <c r="H335" s="33"/>
      <c r="I335" s="33"/>
      <c r="J335" s="33"/>
      <c r="K335" s="33"/>
      <c r="L335" s="33"/>
      <c r="M335" s="33"/>
      <c r="N335" s="33"/>
      <c r="O335" s="33"/>
      <c r="P335" s="33"/>
      <c r="Q335" s="112"/>
      <c r="S335" s="40">
        <f>$G335+$H335+IF(ISBLANK($E335),0,$F335*VLOOKUP($E335,'INFO_Matières recyclables'!$F$4:$H$5,2,0))</f>
        <v>0</v>
      </c>
      <c r="T335" s="40">
        <f>$I335+$J335+$K335+$L335+$M335+$N335+$O335+$P335+$Q335+$F335+IF(ISBLANK($E335),0,$F335*(1-VLOOKUP($E335,'INFO_Matières recyclables'!F324:H325,2,0)))</f>
        <v>0</v>
      </c>
      <c r="U335" s="40">
        <f>$G335+$I335+$J335+$K335+$L335+$M335+IF(ISBLANK($E335),0,$F335*VLOOKUP($E335,'INFO_Matières recyclables'!$F$4:$H$5,3,0))</f>
        <v>0</v>
      </c>
      <c r="V335" s="40">
        <f>$H335+$N335+$O335+$P335+$Q335+IF(ISBLANK($E335),0,$F335*(1-VLOOKUP($E335,'INFO_Matières recyclables'!F324:H325,3,0)))</f>
        <v>0</v>
      </c>
    </row>
    <row r="336" spans="2:22" x14ac:dyDescent="0.3">
      <c r="B336" s="5"/>
      <c r="C336" s="5"/>
      <c r="D336" s="25"/>
      <c r="E336" s="35"/>
      <c r="F336" s="108"/>
      <c r="G336" s="111"/>
      <c r="H336" s="33"/>
      <c r="I336" s="33"/>
      <c r="J336" s="33"/>
      <c r="K336" s="33"/>
      <c r="L336" s="33"/>
      <c r="M336" s="33"/>
      <c r="N336" s="33"/>
      <c r="O336" s="33"/>
      <c r="P336" s="33"/>
      <c r="Q336" s="112"/>
      <c r="S336" s="40">
        <f>$G336+$H336+IF(ISBLANK($E336),0,$F336*VLOOKUP($E336,'INFO_Matières recyclables'!$F$4:$H$5,2,0))</f>
        <v>0</v>
      </c>
      <c r="T336" s="40">
        <f>$I336+$J336+$K336+$L336+$M336+$N336+$O336+$P336+$Q336+$F336+IF(ISBLANK($E336),0,$F336*(1-VLOOKUP($E336,'INFO_Matières recyclables'!F325:H326,2,0)))</f>
        <v>0</v>
      </c>
      <c r="U336" s="40">
        <f>$G336+$I336+$J336+$K336+$L336+$M336+IF(ISBLANK($E336),0,$F336*VLOOKUP($E336,'INFO_Matières recyclables'!$F$4:$H$5,3,0))</f>
        <v>0</v>
      </c>
      <c r="V336" s="40">
        <f>$H336+$N336+$O336+$P336+$Q336+IF(ISBLANK($E336),0,$F336*(1-VLOOKUP($E336,'INFO_Matières recyclables'!F325:H326,3,0)))</f>
        <v>0</v>
      </c>
    </row>
    <row r="337" spans="2:22" x14ac:dyDescent="0.3">
      <c r="B337" s="5"/>
      <c r="C337" s="5"/>
      <c r="D337" s="25"/>
      <c r="E337" s="35"/>
      <c r="F337" s="108"/>
      <c r="G337" s="111"/>
      <c r="H337" s="33"/>
      <c r="I337" s="33"/>
      <c r="J337" s="33"/>
      <c r="K337" s="33"/>
      <c r="L337" s="33"/>
      <c r="M337" s="33"/>
      <c r="N337" s="33"/>
      <c r="O337" s="33"/>
      <c r="P337" s="33"/>
      <c r="Q337" s="112"/>
      <c r="S337" s="40">
        <f>$G337+$H337+IF(ISBLANK($E337),0,$F337*VLOOKUP($E337,'INFO_Matières recyclables'!$F$4:$H$5,2,0))</f>
        <v>0</v>
      </c>
      <c r="T337" s="40">
        <f>$I337+$J337+$K337+$L337+$M337+$N337+$O337+$P337+$Q337+$F337+IF(ISBLANK($E337),0,$F337*(1-VLOOKUP($E337,'INFO_Matières recyclables'!F326:H327,2,0)))</f>
        <v>0</v>
      </c>
      <c r="U337" s="40">
        <f>$G337+$I337+$J337+$K337+$L337+$M337+IF(ISBLANK($E337),0,$F337*VLOOKUP($E337,'INFO_Matières recyclables'!$F$4:$H$5,3,0))</f>
        <v>0</v>
      </c>
      <c r="V337" s="40">
        <f>$H337+$N337+$O337+$P337+$Q337+IF(ISBLANK($E337),0,$F337*(1-VLOOKUP($E337,'INFO_Matières recyclables'!F326:H327,3,0)))</f>
        <v>0</v>
      </c>
    </row>
    <row r="338" spans="2:22" x14ac:dyDescent="0.3">
      <c r="B338" s="5"/>
      <c r="C338" s="5"/>
      <c r="D338" s="25"/>
      <c r="E338" s="35"/>
      <c r="F338" s="108"/>
      <c r="G338" s="111"/>
      <c r="H338" s="33"/>
      <c r="I338" s="33"/>
      <c r="J338" s="33"/>
      <c r="K338" s="33"/>
      <c r="L338" s="33"/>
      <c r="M338" s="33"/>
      <c r="N338" s="33"/>
      <c r="O338" s="33"/>
      <c r="P338" s="33"/>
      <c r="Q338" s="112"/>
      <c r="S338" s="40">
        <f>$G338+$H338+IF(ISBLANK($E338),0,$F338*VLOOKUP($E338,'INFO_Matières recyclables'!$F$4:$H$5,2,0))</f>
        <v>0</v>
      </c>
      <c r="T338" s="40">
        <f>$I338+$J338+$K338+$L338+$M338+$N338+$O338+$P338+$Q338+$F338+IF(ISBLANK($E338),0,$F338*(1-VLOOKUP($E338,'INFO_Matières recyclables'!F327:H328,2,0)))</f>
        <v>0</v>
      </c>
      <c r="U338" s="40">
        <f>$G338+$I338+$J338+$K338+$L338+$M338+IF(ISBLANK($E338),0,$F338*VLOOKUP($E338,'INFO_Matières recyclables'!$F$4:$H$5,3,0))</f>
        <v>0</v>
      </c>
      <c r="V338" s="40">
        <f>$H338+$N338+$O338+$P338+$Q338+IF(ISBLANK($E338),0,$F338*(1-VLOOKUP($E338,'INFO_Matières recyclables'!F327:H328,3,0)))</f>
        <v>0</v>
      </c>
    </row>
    <row r="339" spans="2:22" x14ac:dyDescent="0.3">
      <c r="B339" s="5"/>
      <c r="C339" s="5"/>
      <c r="D339" s="25"/>
      <c r="E339" s="35"/>
      <c r="F339" s="108"/>
      <c r="G339" s="111"/>
      <c r="H339" s="33"/>
      <c r="I339" s="33"/>
      <c r="J339" s="33"/>
      <c r="K339" s="33"/>
      <c r="L339" s="33"/>
      <c r="M339" s="33"/>
      <c r="N339" s="33"/>
      <c r="O339" s="33"/>
      <c r="P339" s="33"/>
      <c r="Q339" s="112"/>
      <c r="S339" s="40">
        <f>$G339+$H339+IF(ISBLANK($E339),0,$F339*VLOOKUP($E339,'INFO_Matières recyclables'!$F$4:$H$5,2,0))</f>
        <v>0</v>
      </c>
      <c r="T339" s="40">
        <f>$I339+$J339+$K339+$L339+$M339+$N339+$O339+$P339+$Q339+$F339+IF(ISBLANK($E339),0,$F339*(1-VLOOKUP($E339,'INFO_Matières recyclables'!F328:H329,2,0)))</f>
        <v>0</v>
      </c>
      <c r="U339" s="40">
        <f>$G339+$I339+$J339+$K339+$L339+$M339+IF(ISBLANK($E339),0,$F339*VLOOKUP($E339,'INFO_Matières recyclables'!$F$4:$H$5,3,0))</f>
        <v>0</v>
      </c>
      <c r="V339" s="40">
        <f>$H339+$N339+$O339+$P339+$Q339+IF(ISBLANK($E339),0,$F339*(1-VLOOKUP($E339,'INFO_Matières recyclables'!F328:H329,3,0)))</f>
        <v>0</v>
      </c>
    </row>
    <row r="340" spans="2:22" x14ac:dyDescent="0.3">
      <c r="B340" s="5"/>
      <c r="C340" s="5"/>
      <c r="D340" s="25"/>
      <c r="E340" s="35"/>
      <c r="F340" s="108"/>
      <c r="G340" s="111"/>
      <c r="H340" s="33"/>
      <c r="I340" s="33"/>
      <c r="J340" s="33"/>
      <c r="K340" s="33"/>
      <c r="L340" s="33"/>
      <c r="M340" s="33"/>
      <c r="N340" s="33"/>
      <c r="O340" s="33"/>
      <c r="P340" s="33"/>
      <c r="Q340" s="112"/>
      <c r="S340" s="40">
        <f>$G340+$H340+IF(ISBLANK($E340),0,$F340*VLOOKUP($E340,'INFO_Matières recyclables'!$F$4:$H$5,2,0))</f>
        <v>0</v>
      </c>
      <c r="T340" s="40">
        <f>$I340+$J340+$K340+$L340+$M340+$N340+$O340+$P340+$Q340+$F340+IF(ISBLANK($E340),0,$F340*(1-VLOOKUP($E340,'INFO_Matières recyclables'!F329:H330,2,0)))</f>
        <v>0</v>
      </c>
      <c r="U340" s="40">
        <f>$G340+$I340+$J340+$K340+$L340+$M340+IF(ISBLANK($E340),0,$F340*VLOOKUP($E340,'INFO_Matières recyclables'!$F$4:$H$5,3,0))</f>
        <v>0</v>
      </c>
      <c r="V340" s="40">
        <f>$H340+$N340+$O340+$P340+$Q340+IF(ISBLANK($E340),0,$F340*(1-VLOOKUP($E340,'INFO_Matières recyclables'!F329:H330,3,0)))</f>
        <v>0</v>
      </c>
    </row>
    <row r="341" spans="2:22" x14ac:dyDescent="0.3">
      <c r="B341" s="5"/>
      <c r="C341" s="5"/>
      <c r="D341" s="25"/>
      <c r="E341" s="35"/>
      <c r="F341" s="108"/>
      <c r="G341" s="111"/>
      <c r="H341" s="33"/>
      <c r="I341" s="33"/>
      <c r="J341" s="33"/>
      <c r="K341" s="33"/>
      <c r="L341" s="33"/>
      <c r="M341" s="33"/>
      <c r="N341" s="33"/>
      <c r="O341" s="33"/>
      <c r="P341" s="33"/>
      <c r="Q341" s="112"/>
      <c r="S341" s="40">
        <f>$G341+$H341+IF(ISBLANK($E341),0,$F341*VLOOKUP($E341,'INFO_Matières recyclables'!$F$4:$H$5,2,0))</f>
        <v>0</v>
      </c>
      <c r="T341" s="40">
        <f>$I341+$J341+$K341+$L341+$M341+$N341+$O341+$P341+$Q341+$F341+IF(ISBLANK($E341),0,$F341*(1-VLOOKUP($E341,'INFO_Matières recyclables'!F330:H331,2,0)))</f>
        <v>0</v>
      </c>
      <c r="U341" s="40">
        <f>$G341+$I341+$J341+$K341+$L341+$M341+IF(ISBLANK($E341),0,$F341*VLOOKUP($E341,'INFO_Matières recyclables'!$F$4:$H$5,3,0))</f>
        <v>0</v>
      </c>
      <c r="V341" s="40">
        <f>$H341+$N341+$O341+$P341+$Q341+IF(ISBLANK($E341),0,$F341*(1-VLOOKUP($E341,'INFO_Matières recyclables'!F330:H331,3,0)))</f>
        <v>0</v>
      </c>
    </row>
    <row r="342" spans="2:22" x14ac:dyDescent="0.3">
      <c r="B342" s="5"/>
      <c r="C342" s="5"/>
      <c r="D342" s="25"/>
      <c r="E342" s="35"/>
      <c r="F342" s="108"/>
      <c r="G342" s="111"/>
      <c r="H342" s="33"/>
      <c r="I342" s="33"/>
      <c r="J342" s="33"/>
      <c r="K342" s="33"/>
      <c r="L342" s="33"/>
      <c r="M342" s="33"/>
      <c r="N342" s="33"/>
      <c r="O342" s="33"/>
      <c r="P342" s="33"/>
      <c r="Q342" s="112"/>
      <c r="S342" s="40">
        <f>$G342+$H342+IF(ISBLANK($E342),0,$F342*VLOOKUP($E342,'INFO_Matières recyclables'!$F$4:$H$5,2,0))</f>
        <v>0</v>
      </c>
      <c r="T342" s="40">
        <f>$I342+$J342+$K342+$L342+$M342+$N342+$O342+$P342+$Q342+$F342+IF(ISBLANK($E342),0,$F342*(1-VLOOKUP($E342,'INFO_Matières recyclables'!F331:H332,2,0)))</f>
        <v>0</v>
      </c>
      <c r="U342" s="40">
        <f>$G342+$I342+$J342+$K342+$L342+$M342+IF(ISBLANK($E342),0,$F342*VLOOKUP($E342,'INFO_Matières recyclables'!$F$4:$H$5,3,0))</f>
        <v>0</v>
      </c>
      <c r="V342" s="40">
        <f>$H342+$N342+$O342+$P342+$Q342+IF(ISBLANK($E342),0,$F342*(1-VLOOKUP($E342,'INFO_Matières recyclables'!F331:H332,3,0)))</f>
        <v>0</v>
      </c>
    </row>
    <row r="343" spans="2:22" x14ac:dyDescent="0.3">
      <c r="B343" s="5"/>
      <c r="C343" s="5"/>
      <c r="D343" s="25"/>
      <c r="E343" s="35"/>
      <c r="F343" s="108"/>
      <c r="G343" s="111"/>
      <c r="H343" s="33"/>
      <c r="I343" s="33"/>
      <c r="J343" s="33"/>
      <c r="K343" s="33"/>
      <c r="L343" s="33"/>
      <c r="M343" s="33"/>
      <c r="N343" s="33"/>
      <c r="O343" s="33"/>
      <c r="P343" s="33"/>
      <c r="Q343" s="112"/>
      <c r="S343" s="40">
        <f>$G343+$H343+IF(ISBLANK($E343),0,$F343*VLOOKUP($E343,'INFO_Matières recyclables'!$F$4:$H$5,2,0))</f>
        <v>0</v>
      </c>
      <c r="T343" s="40">
        <f>$I343+$J343+$K343+$L343+$M343+$N343+$O343+$P343+$Q343+$F343+IF(ISBLANK($E343),0,$F343*(1-VLOOKUP($E343,'INFO_Matières recyclables'!F332:H333,2,0)))</f>
        <v>0</v>
      </c>
      <c r="U343" s="40">
        <f>$G343+$I343+$J343+$K343+$L343+$M343+IF(ISBLANK($E343),0,$F343*VLOOKUP($E343,'INFO_Matières recyclables'!$F$4:$H$5,3,0))</f>
        <v>0</v>
      </c>
      <c r="V343" s="40">
        <f>$H343+$N343+$O343+$P343+$Q343+IF(ISBLANK($E343),0,$F343*(1-VLOOKUP($E343,'INFO_Matières recyclables'!F332:H333,3,0)))</f>
        <v>0</v>
      </c>
    </row>
    <row r="344" spans="2:22" x14ac:dyDescent="0.3">
      <c r="B344" s="5"/>
      <c r="C344" s="5"/>
      <c r="D344" s="25"/>
      <c r="E344" s="35"/>
      <c r="F344" s="108"/>
      <c r="G344" s="111"/>
      <c r="H344" s="33"/>
      <c r="I344" s="33"/>
      <c r="J344" s="33"/>
      <c r="K344" s="33"/>
      <c r="L344" s="33"/>
      <c r="M344" s="33"/>
      <c r="N344" s="33"/>
      <c r="O344" s="33"/>
      <c r="P344" s="33"/>
      <c r="Q344" s="112"/>
      <c r="S344" s="40">
        <f>$G344+$H344+IF(ISBLANK($E344),0,$F344*VLOOKUP($E344,'INFO_Matières recyclables'!$F$4:$H$5,2,0))</f>
        <v>0</v>
      </c>
      <c r="T344" s="40">
        <f>$I344+$J344+$K344+$L344+$M344+$N344+$O344+$P344+$Q344+$F344+IF(ISBLANK($E344),0,$F344*(1-VLOOKUP($E344,'INFO_Matières recyclables'!F333:H334,2,0)))</f>
        <v>0</v>
      </c>
      <c r="U344" s="40">
        <f>$G344+$I344+$J344+$K344+$L344+$M344+IF(ISBLANK($E344),0,$F344*VLOOKUP($E344,'INFO_Matières recyclables'!$F$4:$H$5,3,0))</f>
        <v>0</v>
      </c>
      <c r="V344" s="40">
        <f>$H344+$N344+$O344+$P344+$Q344+IF(ISBLANK($E344),0,$F344*(1-VLOOKUP($E344,'INFO_Matières recyclables'!F333:H334,3,0)))</f>
        <v>0</v>
      </c>
    </row>
    <row r="345" spans="2:22" x14ac:dyDescent="0.3">
      <c r="B345" s="5"/>
      <c r="C345" s="5"/>
      <c r="D345" s="25"/>
      <c r="E345" s="35"/>
      <c r="F345" s="108"/>
      <c r="G345" s="111"/>
      <c r="H345" s="33"/>
      <c r="I345" s="33"/>
      <c r="J345" s="33"/>
      <c r="K345" s="33"/>
      <c r="L345" s="33"/>
      <c r="M345" s="33"/>
      <c r="N345" s="33"/>
      <c r="O345" s="33"/>
      <c r="P345" s="33"/>
      <c r="Q345" s="112"/>
      <c r="S345" s="40">
        <f>$G345+$H345+IF(ISBLANK($E345),0,$F345*VLOOKUP($E345,'INFO_Matières recyclables'!$F$4:$H$5,2,0))</f>
        <v>0</v>
      </c>
      <c r="T345" s="40">
        <f>$I345+$J345+$K345+$L345+$M345+$N345+$O345+$P345+$Q345+$F345+IF(ISBLANK($E345),0,$F345*(1-VLOOKUP($E345,'INFO_Matières recyclables'!F334:H335,2,0)))</f>
        <v>0</v>
      </c>
      <c r="U345" s="40">
        <f>$G345+$I345+$J345+$K345+$L345+$M345+IF(ISBLANK($E345),0,$F345*VLOOKUP($E345,'INFO_Matières recyclables'!$F$4:$H$5,3,0))</f>
        <v>0</v>
      </c>
      <c r="V345" s="40">
        <f>$H345+$N345+$O345+$P345+$Q345+IF(ISBLANK($E345),0,$F345*(1-VLOOKUP($E345,'INFO_Matières recyclables'!F334:H335,3,0)))</f>
        <v>0</v>
      </c>
    </row>
    <row r="346" spans="2:22" x14ac:dyDescent="0.3">
      <c r="B346" s="5"/>
      <c r="C346" s="5"/>
      <c r="D346" s="25"/>
      <c r="E346" s="35"/>
      <c r="F346" s="108"/>
      <c r="G346" s="111"/>
      <c r="H346" s="33"/>
      <c r="I346" s="33"/>
      <c r="J346" s="33"/>
      <c r="K346" s="33"/>
      <c r="L346" s="33"/>
      <c r="M346" s="33"/>
      <c r="N346" s="33"/>
      <c r="O346" s="33"/>
      <c r="P346" s="33"/>
      <c r="Q346" s="112"/>
      <c r="S346" s="40">
        <f>$G346+$H346+IF(ISBLANK($E346),0,$F346*VLOOKUP($E346,'INFO_Matières recyclables'!$F$4:$H$5,2,0))</f>
        <v>0</v>
      </c>
      <c r="T346" s="40">
        <f>$I346+$J346+$K346+$L346+$M346+$N346+$O346+$P346+$Q346+$F346+IF(ISBLANK($E346),0,$F346*(1-VLOOKUP($E346,'INFO_Matières recyclables'!F335:H336,2,0)))</f>
        <v>0</v>
      </c>
      <c r="U346" s="40">
        <f>$G346+$I346+$J346+$K346+$L346+$M346+IF(ISBLANK($E346),0,$F346*VLOOKUP($E346,'INFO_Matières recyclables'!$F$4:$H$5,3,0))</f>
        <v>0</v>
      </c>
      <c r="V346" s="40">
        <f>$H346+$N346+$O346+$P346+$Q346+IF(ISBLANK($E346),0,$F346*(1-VLOOKUP($E346,'INFO_Matières recyclables'!F335:H336,3,0)))</f>
        <v>0</v>
      </c>
    </row>
    <row r="347" spans="2:22" x14ac:dyDescent="0.3">
      <c r="B347" s="5"/>
      <c r="C347" s="5"/>
      <c r="D347" s="25"/>
      <c r="E347" s="35"/>
      <c r="F347" s="108"/>
      <c r="G347" s="111"/>
      <c r="H347" s="33"/>
      <c r="I347" s="33"/>
      <c r="J347" s="33"/>
      <c r="K347" s="33"/>
      <c r="L347" s="33"/>
      <c r="M347" s="33"/>
      <c r="N347" s="33"/>
      <c r="O347" s="33"/>
      <c r="P347" s="33"/>
      <c r="Q347" s="112"/>
      <c r="S347" s="40">
        <f>$G347+$H347+IF(ISBLANK($E347),0,$F347*VLOOKUP($E347,'INFO_Matières recyclables'!$F$4:$H$5,2,0))</f>
        <v>0</v>
      </c>
      <c r="T347" s="40">
        <f>$I347+$J347+$K347+$L347+$M347+$N347+$O347+$P347+$Q347+$F347+IF(ISBLANK($E347),0,$F347*(1-VLOOKUP($E347,'INFO_Matières recyclables'!F336:H337,2,0)))</f>
        <v>0</v>
      </c>
      <c r="U347" s="40">
        <f>$G347+$I347+$J347+$K347+$L347+$M347+IF(ISBLANK($E347),0,$F347*VLOOKUP($E347,'INFO_Matières recyclables'!$F$4:$H$5,3,0))</f>
        <v>0</v>
      </c>
      <c r="V347" s="40">
        <f>$H347+$N347+$O347+$P347+$Q347+IF(ISBLANK($E347),0,$F347*(1-VLOOKUP($E347,'INFO_Matières recyclables'!F336:H337,3,0)))</f>
        <v>0</v>
      </c>
    </row>
    <row r="348" spans="2:22" x14ac:dyDescent="0.3">
      <c r="B348" s="5"/>
      <c r="C348" s="5"/>
      <c r="D348" s="25"/>
      <c r="E348" s="35"/>
      <c r="F348" s="108"/>
      <c r="G348" s="111"/>
      <c r="H348" s="33"/>
      <c r="I348" s="33"/>
      <c r="J348" s="33"/>
      <c r="K348" s="33"/>
      <c r="L348" s="33"/>
      <c r="M348" s="33"/>
      <c r="N348" s="33"/>
      <c r="O348" s="33"/>
      <c r="P348" s="33"/>
      <c r="Q348" s="112"/>
      <c r="S348" s="40">
        <f>$G348+$H348+IF(ISBLANK($E348),0,$F348*VLOOKUP($E348,'INFO_Matières recyclables'!$F$4:$H$5,2,0))</f>
        <v>0</v>
      </c>
      <c r="T348" s="40">
        <f>$I348+$J348+$K348+$L348+$M348+$N348+$O348+$P348+$Q348+$F348+IF(ISBLANK($E348),0,$F348*(1-VLOOKUP($E348,'INFO_Matières recyclables'!F337:H338,2,0)))</f>
        <v>0</v>
      </c>
      <c r="U348" s="40">
        <f>$G348+$I348+$J348+$K348+$L348+$M348+IF(ISBLANK($E348),0,$F348*VLOOKUP($E348,'INFO_Matières recyclables'!$F$4:$H$5,3,0))</f>
        <v>0</v>
      </c>
      <c r="V348" s="40">
        <f>$H348+$N348+$O348+$P348+$Q348+IF(ISBLANK($E348),0,$F348*(1-VLOOKUP($E348,'INFO_Matières recyclables'!F337:H338,3,0)))</f>
        <v>0</v>
      </c>
    </row>
    <row r="349" spans="2:22" x14ac:dyDescent="0.3">
      <c r="B349" s="5"/>
      <c r="C349" s="5"/>
      <c r="D349" s="25"/>
      <c r="E349" s="35"/>
      <c r="F349" s="108"/>
      <c r="G349" s="111"/>
      <c r="H349" s="33"/>
      <c r="I349" s="33"/>
      <c r="J349" s="33"/>
      <c r="K349" s="33"/>
      <c r="L349" s="33"/>
      <c r="M349" s="33"/>
      <c r="N349" s="33"/>
      <c r="O349" s="33"/>
      <c r="P349" s="33"/>
      <c r="Q349" s="112"/>
      <c r="S349" s="40">
        <f>$G349+$H349+IF(ISBLANK($E349),0,$F349*VLOOKUP($E349,'INFO_Matières recyclables'!$F$4:$H$5,2,0))</f>
        <v>0</v>
      </c>
      <c r="T349" s="40">
        <f>$I349+$J349+$K349+$L349+$M349+$N349+$O349+$P349+$Q349+$F349+IF(ISBLANK($E349),0,$F349*(1-VLOOKUP($E349,'INFO_Matières recyclables'!F338:H339,2,0)))</f>
        <v>0</v>
      </c>
      <c r="U349" s="40">
        <f>$G349+$I349+$J349+$K349+$L349+$M349+IF(ISBLANK($E349),0,$F349*VLOOKUP($E349,'INFO_Matières recyclables'!$F$4:$H$5,3,0))</f>
        <v>0</v>
      </c>
      <c r="V349" s="40">
        <f>$H349+$N349+$O349+$P349+$Q349+IF(ISBLANK($E349),0,$F349*(1-VLOOKUP($E349,'INFO_Matières recyclables'!F338:H339,3,0)))</f>
        <v>0</v>
      </c>
    </row>
    <row r="350" spans="2:22" x14ac:dyDescent="0.3">
      <c r="B350" s="5"/>
      <c r="C350" s="5"/>
      <c r="D350" s="25"/>
      <c r="E350" s="35"/>
      <c r="F350" s="108"/>
      <c r="G350" s="111"/>
      <c r="H350" s="33"/>
      <c r="I350" s="33"/>
      <c r="J350" s="33"/>
      <c r="K350" s="33"/>
      <c r="L350" s="33"/>
      <c r="M350" s="33"/>
      <c r="N350" s="33"/>
      <c r="O350" s="33"/>
      <c r="P350" s="33"/>
      <c r="Q350" s="112"/>
      <c r="S350" s="40">
        <f>$G350+$H350+IF(ISBLANK($E350),0,$F350*VLOOKUP($E350,'INFO_Matières recyclables'!$F$4:$H$5,2,0))</f>
        <v>0</v>
      </c>
      <c r="T350" s="40">
        <f>$I350+$J350+$K350+$L350+$M350+$N350+$O350+$P350+$Q350+$F350+IF(ISBLANK($E350),0,$F350*(1-VLOOKUP($E350,'INFO_Matières recyclables'!F339:H340,2,0)))</f>
        <v>0</v>
      </c>
      <c r="U350" s="40">
        <f>$G350+$I350+$J350+$K350+$L350+$M350+IF(ISBLANK($E350),0,$F350*VLOOKUP($E350,'INFO_Matières recyclables'!$F$4:$H$5,3,0))</f>
        <v>0</v>
      </c>
      <c r="V350" s="40">
        <f>$H350+$N350+$O350+$P350+$Q350+IF(ISBLANK($E350),0,$F350*(1-VLOOKUP($E350,'INFO_Matières recyclables'!F339:H340,3,0)))</f>
        <v>0</v>
      </c>
    </row>
    <row r="351" spans="2:22" x14ac:dyDescent="0.3">
      <c r="B351" s="5"/>
      <c r="C351" s="5"/>
      <c r="D351" s="25"/>
      <c r="E351" s="35"/>
      <c r="F351" s="108"/>
      <c r="G351" s="111"/>
      <c r="H351" s="33"/>
      <c r="I351" s="33"/>
      <c r="J351" s="33"/>
      <c r="K351" s="33"/>
      <c r="L351" s="33"/>
      <c r="M351" s="33"/>
      <c r="N351" s="33"/>
      <c r="O351" s="33"/>
      <c r="P351" s="33"/>
      <c r="Q351" s="112"/>
      <c r="S351" s="40">
        <f>$G351+$H351+IF(ISBLANK($E351),0,$F351*VLOOKUP($E351,'INFO_Matières recyclables'!$F$4:$H$5,2,0))</f>
        <v>0</v>
      </c>
      <c r="T351" s="40">
        <f>$I351+$J351+$K351+$L351+$M351+$N351+$O351+$P351+$Q351+$F351+IF(ISBLANK($E351),0,$F351*(1-VLOOKUP($E351,'INFO_Matières recyclables'!F340:H341,2,0)))</f>
        <v>0</v>
      </c>
      <c r="U351" s="40">
        <f>$G351+$I351+$J351+$K351+$L351+$M351+IF(ISBLANK($E351),0,$F351*VLOOKUP($E351,'INFO_Matières recyclables'!$F$4:$H$5,3,0))</f>
        <v>0</v>
      </c>
      <c r="V351" s="40">
        <f>$H351+$N351+$O351+$P351+$Q351+IF(ISBLANK($E351),0,$F351*(1-VLOOKUP($E351,'INFO_Matières recyclables'!F340:H341,3,0)))</f>
        <v>0</v>
      </c>
    </row>
    <row r="352" spans="2:22" x14ac:dyDescent="0.3">
      <c r="B352" s="5"/>
      <c r="C352" s="5"/>
      <c r="D352" s="25"/>
      <c r="E352" s="35"/>
      <c r="F352" s="108"/>
      <c r="G352" s="111"/>
      <c r="H352" s="33"/>
      <c r="I352" s="33"/>
      <c r="J352" s="33"/>
      <c r="K352" s="33"/>
      <c r="L352" s="33"/>
      <c r="M352" s="33"/>
      <c r="N352" s="33"/>
      <c r="O352" s="33"/>
      <c r="P352" s="33"/>
      <c r="Q352" s="112"/>
      <c r="S352" s="40">
        <f>$G352+$H352+IF(ISBLANK($E352),0,$F352*VLOOKUP($E352,'INFO_Matières recyclables'!$F$4:$H$5,2,0))</f>
        <v>0</v>
      </c>
      <c r="T352" s="40">
        <f>$I352+$J352+$K352+$L352+$M352+$N352+$O352+$P352+$Q352+$F352+IF(ISBLANK($E352),0,$F352*(1-VLOOKUP($E352,'INFO_Matières recyclables'!F341:H342,2,0)))</f>
        <v>0</v>
      </c>
      <c r="U352" s="40">
        <f>$G352+$I352+$J352+$K352+$L352+$M352+IF(ISBLANK($E352),0,$F352*VLOOKUP($E352,'INFO_Matières recyclables'!$F$4:$H$5,3,0))</f>
        <v>0</v>
      </c>
      <c r="V352" s="40">
        <f>$H352+$N352+$O352+$P352+$Q352+IF(ISBLANK($E352),0,$F352*(1-VLOOKUP($E352,'INFO_Matières recyclables'!F341:H342,3,0)))</f>
        <v>0</v>
      </c>
    </row>
    <row r="353" spans="2:22" x14ac:dyDescent="0.3">
      <c r="B353" s="5"/>
      <c r="C353" s="5"/>
      <c r="D353" s="25"/>
      <c r="E353" s="35"/>
      <c r="F353" s="108"/>
      <c r="G353" s="111"/>
      <c r="H353" s="33"/>
      <c r="I353" s="33"/>
      <c r="J353" s="33"/>
      <c r="K353" s="33"/>
      <c r="L353" s="33"/>
      <c r="M353" s="33"/>
      <c r="N353" s="33"/>
      <c r="O353" s="33"/>
      <c r="P353" s="33"/>
      <c r="Q353" s="112"/>
      <c r="S353" s="40">
        <f>$G353+$H353+IF(ISBLANK($E353),0,$F353*VLOOKUP($E353,'INFO_Matières recyclables'!$F$4:$H$5,2,0))</f>
        <v>0</v>
      </c>
      <c r="T353" s="40">
        <f>$I353+$J353+$K353+$L353+$M353+$N353+$O353+$P353+$Q353+$F353+IF(ISBLANK($E353),0,$F353*(1-VLOOKUP($E353,'INFO_Matières recyclables'!F342:H343,2,0)))</f>
        <v>0</v>
      </c>
      <c r="U353" s="40">
        <f>$G353+$I353+$J353+$K353+$L353+$M353+IF(ISBLANK($E353),0,$F353*VLOOKUP($E353,'INFO_Matières recyclables'!$F$4:$H$5,3,0))</f>
        <v>0</v>
      </c>
      <c r="V353" s="40">
        <f>$H353+$N353+$O353+$P353+$Q353+IF(ISBLANK($E353),0,$F353*(1-VLOOKUP($E353,'INFO_Matières recyclables'!F342:H343,3,0)))</f>
        <v>0</v>
      </c>
    </row>
    <row r="354" spans="2:22" x14ac:dyDescent="0.3">
      <c r="B354" s="5"/>
      <c r="C354" s="5"/>
      <c r="D354" s="25"/>
      <c r="E354" s="35"/>
      <c r="F354" s="108"/>
      <c r="G354" s="111"/>
      <c r="H354" s="33"/>
      <c r="I354" s="33"/>
      <c r="J354" s="33"/>
      <c r="K354" s="33"/>
      <c r="L354" s="33"/>
      <c r="M354" s="33"/>
      <c r="N354" s="33"/>
      <c r="O354" s="33"/>
      <c r="P354" s="33"/>
      <c r="Q354" s="112"/>
      <c r="S354" s="40">
        <f>$G354+$H354+IF(ISBLANK($E354),0,$F354*VLOOKUP($E354,'INFO_Matières recyclables'!$F$4:$H$5,2,0))</f>
        <v>0</v>
      </c>
      <c r="T354" s="40">
        <f>$I354+$J354+$K354+$L354+$M354+$N354+$O354+$P354+$Q354+$F354+IF(ISBLANK($E354),0,$F354*(1-VLOOKUP($E354,'INFO_Matières recyclables'!F343:H344,2,0)))</f>
        <v>0</v>
      </c>
      <c r="U354" s="40">
        <f>$G354+$I354+$J354+$K354+$L354+$M354+IF(ISBLANK($E354),0,$F354*VLOOKUP($E354,'INFO_Matières recyclables'!$F$4:$H$5,3,0))</f>
        <v>0</v>
      </c>
      <c r="V354" s="40">
        <f>$H354+$N354+$O354+$P354+$Q354+IF(ISBLANK($E354),0,$F354*(1-VLOOKUP($E354,'INFO_Matières recyclables'!F343:H344,3,0)))</f>
        <v>0</v>
      </c>
    </row>
    <row r="355" spans="2:22" x14ac:dyDescent="0.3">
      <c r="B355" s="5"/>
      <c r="C355" s="5"/>
      <c r="D355" s="25"/>
      <c r="E355" s="35"/>
      <c r="F355" s="108"/>
      <c r="G355" s="111"/>
      <c r="H355" s="33"/>
      <c r="I355" s="33"/>
      <c r="J355" s="33"/>
      <c r="K355" s="33"/>
      <c r="L355" s="33"/>
      <c r="M355" s="33"/>
      <c r="N355" s="33"/>
      <c r="O355" s="33"/>
      <c r="P355" s="33"/>
      <c r="Q355" s="112"/>
      <c r="S355" s="40">
        <f>$G355+$H355+IF(ISBLANK($E355),0,$F355*VLOOKUP($E355,'INFO_Matières recyclables'!$F$4:$H$5,2,0))</f>
        <v>0</v>
      </c>
      <c r="T355" s="40">
        <f>$I355+$J355+$K355+$L355+$M355+$N355+$O355+$P355+$Q355+$F355+IF(ISBLANK($E355),0,$F355*(1-VLOOKUP($E355,'INFO_Matières recyclables'!F344:H345,2,0)))</f>
        <v>0</v>
      </c>
      <c r="U355" s="40">
        <f>$G355+$I355+$J355+$K355+$L355+$M355+IF(ISBLANK($E355),0,$F355*VLOOKUP($E355,'INFO_Matières recyclables'!$F$4:$H$5,3,0))</f>
        <v>0</v>
      </c>
      <c r="V355" s="40">
        <f>$H355+$N355+$O355+$P355+$Q355+IF(ISBLANK($E355),0,$F355*(1-VLOOKUP($E355,'INFO_Matières recyclables'!F344:H345,3,0)))</f>
        <v>0</v>
      </c>
    </row>
    <row r="356" spans="2:22" x14ac:dyDescent="0.3">
      <c r="B356" s="5"/>
      <c r="C356" s="5"/>
      <c r="D356" s="25"/>
      <c r="E356" s="35"/>
      <c r="F356" s="108"/>
      <c r="G356" s="111"/>
      <c r="H356" s="33"/>
      <c r="I356" s="33"/>
      <c r="J356" s="33"/>
      <c r="K356" s="33"/>
      <c r="L356" s="33"/>
      <c r="M356" s="33"/>
      <c r="N356" s="33"/>
      <c r="O356" s="33"/>
      <c r="P356" s="33"/>
      <c r="Q356" s="112"/>
      <c r="S356" s="40">
        <f>$G356+$H356+IF(ISBLANK($E356),0,$F356*VLOOKUP($E356,'INFO_Matières recyclables'!$F$4:$H$5,2,0))</f>
        <v>0</v>
      </c>
      <c r="T356" s="40">
        <f>$I356+$J356+$K356+$L356+$M356+$N356+$O356+$P356+$Q356+$F356+IF(ISBLANK($E356),0,$F356*(1-VLOOKUP($E356,'INFO_Matières recyclables'!F345:H346,2,0)))</f>
        <v>0</v>
      </c>
      <c r="U356" s="40">
        <f>$G356+$I356+$J356+$K356+$L356+$M356+IF(ISBLANK($E356),0,$F356*VLOOKUP($E356,'INFO_Matières recyclables'!$F$4:$H$5,3,0))</f>
        <v>0</v>
      </c>
      <c r="V356" s="40">
        <f>$H356+$N356+$O356+$P356+$Q356+IF(ISBLANK($E356),0,$F356*(1-VLOOKUP($E356,'INFO_Matières recyclables'!F345:H346,3,0)))</f>
        <v>0</v>
      </c>
    </row>
    <row r="357" spans="2:22" x14ac:dyDescent="0.3">
      <c r="B357" s="5"/>
      <c r="C357" s="5"/>
      <c r="D357" s="25"/>
      <c r="E357" s="35"/>
      <c r="F357" s="108"/>
      <c r="G357" s="111"/>
      <c r="H357" s="33"/>
      <c r="I357" s="33"/>
      <c r="J357" s="33"/>
      <c r="K357" s="33"/>
      <c r="L357" s="33"/>
      <c r="M357" s="33"/>
      <c r="N357" s="33"/>
      <c r="O357" s="33"/>
      <c r="P357" s="33"/>
      <c r="Q357" s="112"/>
      <c r="S357" s="40">
        <f>$G357+$H357+IF(ISBLANK($E357),0,$F357*VLOOKUP($E357,'INFO_Matières recyclables'!$F$4:$H$5,2,0))</f>
        <v>0</v>
      </c>
      <c r="T357" s="40">
        <f>$I357+$J357+$K357+$L357+$M357+$N357+$O357+$P357+$Q357+$F357+IF(ISBLANK($E357),0,$F357*(1-VLOOKUP($E357,'INFO_Matières recyclables'!F346:H347,2,0)))</f>
        <v>0</v>
      </c>
      <c r="U357" s="40">
        <f>$G357+$I357+$J357+$K357+$L357+$M357+IF(ISBLANK($E357),0,$F357*VLOOKUP($E357,'INFO_Matières recyclables'!$F$4:$H$5,3,0))</f>
        <v>0</v>
      </c>
      <c r="V357" s="40">
        <f>$H357+$N357+$O357+$P357+$Q357+IF(ISBLANK($E357),0,$F357*(1-VLOOKUP($E357,'INFO_Matières recyclables'!F346:H347,3,0)))</f>
        <v>0</v>
      </c>
    </row>
    <row r="358" spans="2:22" x14ac:dyDescent="0.3">
      <c r="B358" s="5"/>
      <c r="C358" s="5"/>
      <c r="D358" s="25"/>
      <c r="E358" s="35"/>
      <c r="F358" s="108"/>
      <c r="G358" s="111"/>
      <c r="H358" s="33"/>
      <c r="I358" s="33"/>
      <c r="J358" s="33"/>
      <c r="K358" s="33"/>
      <c r="L358" s="33"/>
      <c r="M358" s="33"/>
      <c r="N358" s="33"/>
      <c r="O358" s="33"/>
      <c r="P358" s="33"/>
      <c r="Q358" s="112"/>
      <c r="S358" s="40">
        <f>$G358+$H358+IF(ISBLANK($E358),0,$F358*VLOOKUP($E358,'INFO_Matières recyclables'!$F$4:$H$5,2,0))</f>
        <v>0</v>
      </c>
      <c r="T358" s="40">
        <f>$I358+$J358+$K358+$L358+$M358+$N358+$O358+$P358+$Q358+$F358+IF(ISBLANK($E358),0,$F358*(1-VLOOKUP($E358,'INFO_Matières recyclables'!F347:H348,2,0)))</f>
        <v>0</v>
      </c>
      <c r="U358" s="40">
        <f>$G358+$I358+$J358+$K358+$L358+$M358+IF(ISBLANK($E358),0,$F358*VLOOKUP($E358,'INFO_Matières recyclables'!$F$4:$H$5,3,0))</f>
        <v>0</v>
      </c>
      <c r="V358" s="40">
        <f>$H358+$N358+$O358+$P358+$Q358+IF(ISBLANK($E358),0,$F358*(1-VLOOKUP($E358,'INFO_Matières recyclables'!F347:H348,3,0)))</f>
        <v>0</v>
      </c>
    </row>
    <row r="359" spans="2:22" x14ac:dyDescent="0.3">
      <c r="B359" s="5"/>
      <c r="C359" s="5"/>
      <c r="D359" s="25"/>
      <c r="E359" s="35"/>
      <c r="F359" s="108"/>
      <c r="G359" s="111"/>
      <c r="H359" s="33"/>
      <c r="I359" s="33"/>
      <c r="J359" s="33"/>
      <c r="K359" s="33"/>
      <c r="L359" s="33"/>
      <c r="M359" s="33"/>
      <c r="N359" s="33"/>
      <c r="O359" s="33"/>
      <c r="P359" s="33"/>
      <c r="Q359" s="112"/>
      <c r="S359" s="40">
        <f>$G359+$H359+IF(ISBLANK($E359),0,$F359*VLOOKUP($E359,'INFO_Matières recyclables'!$F$4:$H$5,2,0))</f>
        <v>0</v>
      </c>
      <c r="T359" s="40">
        <f>$I359+$J359+$K359+$L359+$M359+$N359+$O359+$P359+$Q359+$F359+IF(ISBLANK($E359),0,$F359*(1-VLOOKUP($E359,'INFO_Matières recyclables'!F348:H349,2,0)))</f>
        <v>0</v>
      </c>
      <c r="U359" s="40">
        <f>$G359+$I359+$J359+$K359+$L359+$M359+IF(ISBLANK($E359),0,$F359*VLOOKUP($E359,'INFO_Matières recyclables'!$F$4:$H$5,3,0))</f>
        <v>0</v>
      </c>
      <c r="V359" s="40">
        <f>$H359+$N359+$O359+$P359+$Q359+IF(ISBLANK($E359),0,$F359*(1-VLOOKUP($E359,'INFO_Matières recyclables'!F348:H349,3,0)))</f>
        <v>0</v>
      </c>
    </row>
    <row r="360" spans="2:22" x14ac:dyDescent="0.3">
      <c r="B360" s="5"/>
      <c r="C360" s="5"/>
      <c r="D360" s="25"/>
      <c r="E360" s="35"/>
      <c r="F360" s="108"/>
      <c r="G360" s="111"/>
      <c r="H360" s="33"/>
      <c r="I360" s="33"/>
      <c r="J360" s="33"/>
      <c r="K360" s="33"/>
      <c r="L360" s="33"/>
      <c r="M360" s="33"/>
      <c r="N360" s="33"/>
      <c r="O360" s="33"/>
      <c r="P360" s="33"/>
      <c r="Q360" s="112"/>
      <c r="S360" s="40">
        <f>$G360+$H360+IF(ISBLANK($E360),0,$F360*VLOOKUP($E360,'INFO_Matières recyclables'!$F$4:$H$5,2,0))</f>
        <v>0</v>
      </c>
      <c r="T360" s="40">
        <f>$I360+$J360+$K360+$L360+$M360+$N360+$O360+$P360+$Q360+$F360+IF(ISBLANK($E360),0,$F360*(1-VLOOKUP($E360,'INFO_Matières recyclables'!F349:H350,2,0)))</f>
        <v>0</v>
      </c>
      <c r="U360" s="40">
        <f>$G360+$I360+$J360+$K360+$L360+$M360+IF(ISBLANK($E360),0,$F360*VLOOKUP($E360,'INFO_Matières recyclables'!$F$4:$H$5,3,0))</f>
        <v>0</v>
      </c>
      <c r="V360" s="40">
        <f>$H360+$N360+$O360+$P360+$Q360+IF(ISBLANK($E360),0,$F360*(1-VLOOKUP($E360,'INFO_Matières recyclables'!F349:H350,3,0)))</f>
        <v>0</v>
      </c>
    </row>
    <row r="361" spans="2:22" x14ac:dyDescent="0.3">
      <c r="B361" s="5"/>
      <c r="C361" s="5"/>
      <c r="D361" s="25"/>
      <c r="E361" s="35"/>
      <c r="F361" s="108"/>
      <c r="G361" s="111"/>
      <c r="H361" s="33"/>
      <c r="I361" s="33"/>
      <c r="J361" s="33"/>
      <c r="K361" s="33"/>
      <c r="L361" s="33"/>
      <c r="M361" s="33"/>
      <c r="N361" s="33"/>
      <c r="O361" s="33"/>
      <c r="P361" s="33"/>
      <c r="Q361" s="112"/>
      <c r="S361" s="40">
        <f>$G361+$H361+IF(ISBLANK($E361),0,$F361*VLOOKUP($E361,'INFO_Matières recyclables'!$F$4:$H$5,2,0))</f>
        <v>0</v>
      </c>
      <c r="T361" s="40">
        <f>$I361+$J361+$K361+$L361+$M361+$N361+$O361+$P361+$Q361+$F361+IF(ISBLANK($E361),0,$F361*(1-VLOOKUP($E361,'INFO_Matières recyclables'!F350:H351,2,0)))</f>
        <v>0</v>
      </c>
      <c r="U361" s="40">
        <f>$G361+$I361+$J361+$K361+$L361+$M361+IF(ISBLANK($E361),0,$F361*VLOOKUP($E361,'INFO_Matières recyclables'!$F$4:$H$5,3,0))</f>
        <v>0</v>
      </c>
      <c r="V361" s="40">
        <f>$H361+$N361+$O361+$P361+$Q361+IF(ISBLANK($E361),0,$F361*(1-VLOOKUP($E361,'INFO_Matières recyclables'!F350:H351,3,0)))</f>
        <v>0</v>
      </c>
    </row>
    <row r="362" spans="2:22" x14ac:dyDescent="0.3">
      <c r="B362" s="5"/>
      <c r="C362" s="5"/>
      <c r="D362" s="25"/>
      <c r="E362" s="35"/>
      <c r="F362" s="108"/>
      <c r="G362" s="111"/>
      <c r="H362" s="33"/>
      <c r="I362" s="33"/>
      <c r="J362" s="33"/>
      <c r="K362" s="33"/>
      <c r="L362" s="33"/>
      <c r="M362" s="33"/>
      <c r="N362" s="33"/>
      <c r="O362" s="33"/>
      <c r="P362" s="33"/>
      <c r="Q362" s="112"/>
      <c r="S362" s="40">
        <f>$G362+$H362+IF(ISBLANK($E362),0,$F362*VLOOKUP($E362,'INFO_Matières recyclables'!$F$4:$H$5,2,0))</f>
        <v>0</v>
      </c>
      <c r="T362" s="40">
        <f>$I362+$J362+$K362+$L362+$M362+$N362+$O362+$P362+$Q362+$F362+IF(ISBLANK($E362),0,$F362*(1-VLOOKUP($E362,'INFO_Matières recyclables'!F351:H352,2,0)))</f>
        <v>0</v>
      </c>
      <c r="U362" s="40">
        <f>$G362+$I362+$J362+$K362+$L362+$M362+IF(ISBLANK($E362),0,$F362*VLOOKUP($E362,'INFO_Matières recyclables'!$F$4:$H$5,3,0))</f>
        <v>0</v>
      </c>
      <c r="V362" s="40">
        <f>$H362+$N362+$O362+$P362+$Q362+IF(ISBLANK($E362),0,$F362*(1-VLOOKUP($E362,'INFO_Matières recyclables'!F351:H352,3,0)))</f>
        <v>0</v>
      </c>
    </row>
    <row r="363" spans="2:22" x14ac:dyDescent="0.3">
      <c r="B363" s="5"/>
      <c r="C363" s="5"/>
      <c r="D363" s="25"/>
      <c r="E363" s="35"/>
      <c r="F363" s="108"/>
      <c r="G363" s="111"/>
      <c r="H363" s="33"/>
      <c r="I363" s="33"/>
      <c r="J363" s="33"/>
      <c r="K363" s="33"/>
      <c r="L363" s="33"/>
      <c r="M363" s="33"/>
      <c r="N363" s="33"/>
      <c r="O363" s="33"/>
      <c r="P363" s="33"/>
      <c r="Q363" s="112"/>
      <c r="S363" s="40">
        <f>$G363+$H363+IF(ISBLANK($E363),0,$F363*VLOOKUP($E363,'INFO_Matières recyclables'!$F$4:$H$5,2,0))</f>
        <v>0</v>
      </c>
      <c r="T363" s="40">
        <f>$I363+$J363+$K363+$L363+$M363+$N363+$O363+$P363+$Q363+$F363+IF(ISBLANK($E363),0,$F363*(1-VLOOKUP($E363,'INFO_Matières recyclables'!F352:H353,2,0)))</f>
        <v>0</v>
      </c>
      <c r="U363" s="40">
        <f>$G363+$I363+$J363+$K363+$L363+$M363+IF(ISBLANK($E363),0,$F363*VLOOKUP($E363,'INFO_Matières recyclables'!$F$4:$H$5,3,0))</f>
        <v>0</v>
      </c>
      <c r="V363" s="40">
        <f>$H363+$N363+$O363+$P363+$Q363+IF(ISBLANK($E363),0,$F363*(1-VLOOKUP($E363,'INFO_Matières recyclables'!F352:H353,3,0)))</f>
        <v>0</v>
      </c>
    </row>
    <row r="364" spans="2:22" x14ac:dyDescent="0.3">
      <c r="B364" s="5"/>
      <c r="C364" s="5"/>
      <c r="D364" s="25"/>
      <c r="E364" s="35"/>
      <c r="F364" s="108"/>
      <c r="G364" s="111"/>
      <c r="H364" s="33"/>
      <c r="I364" s="33"/>
      <c r="J364" s="33"/>
      <c r="K364" s="33"/>
      <c r="L364" s="33"/>
      <c r="M364" s="33"/>
      <c r="N364" s="33"/>
      <c r="O364" s="33"/>
      <c r="P364" s="33"/>
      <c r="Q364" s="112"/>
      <c r="S364" s="40">
        <f>$G364+$H364+IF(ISBLANK($E364),0,$F364*VLOOKUP($E364,'INFO_Matières recyclables'!$F$4:$H$5,2,0))</f>
        <v>0</v>
      </c>
      <c r="T364" s="40">
        <f>$I364+$J364+$K364+$L364+$M364+$N364+$O364+$P364+$Q364+$F364+IF(ISBLANK($E364),0,$F364*(1-VLOOKUP($E364,'INFO_Matières recyclables'!F353:H354,2,0)))</f>
        <v>0</v>
      </c>
      <c r="U364" s="40">
        <f>$G364+$I364+$J364+$K364+$L364+$M364+IF(ISBLANK($E364),0,$F364*VLOOKUP($E364,'INFO_Matières recyclables'!$F$4:$H$5,3,0))</f>
        <v>0</v>
      </c>
      <c r="V364" s="40">
        <f>$H364+$N364+$O364+$P364+$Q364+IF(ISBLANK($E364),0,$F364*(1-VLOOKUP($E364,'INFO_Matières recyclables'!F353:H354,3,0)))</f>
        <v>0</v>
      </c>
    </row>
    <row r="365" spans="2:22" x14ac:dyDescent="0.3">
      <c r="B365" s="5"/>
      <c r="C365" s="5"/>
      <c r="D365" s="25"/>
      <c r="E365" s="35"/>
      <c r="F365" s="108"/>
      <c r="G365" s="111"/>
      <c r="H365" s="33"/>
      <c r="I365" s="33"/>
      <c r="J365" s="33"/>
      <c r="K365" s="33"/>
      <c r="L365" s="33"/>
      <c r="M365" s="33"/>
      <c r="N365" s="33"/>
      <c r="O365" s="33"/>
      <c r="P365" s="33"/>
      <c r="Q365" s="112"/>
      <c r="S365" s="40">
        <f>$G365+$H365+IF(ISBLANK($E365),0,$F365*VLOOKUP($E365,'INFO_Matières recyclables'!$F$4:$H$5,2,0))</f>
        <v>0</v>
      </c>
      <c r="T365" s="40">
        <f>$I365+$J365+$K365+$L365+$M365+$N365+$O365+$P365+$Q365+$F365+IF(ISBLANK($E365),0,$F365*(1-VLOOKUP($E365,'INFO_Matières recyclables'!F354:H355,2,0)))</f>
        <v>0</v>
      </c>
      <c r="U365" s="40">
        <f>$G365+$I365+$J365+$K365+$L365+$M365+IF(ISBLANK($E365),0,$F365*VLOOKUP($E365,'INFO_Matières recyclables'!$F$4:$H$5,3,0))</f>
        <v>0</v>
      </c>
      <c r="V365" s="40">
        <f>$H365+$N365+$O365+$P365+$Q365+IF(ISBLANK($E365),0,$F365*(1-VLOOKUP($E365,'INFO_Matières recyclables'!F354:H355,3,0)))</f>
        <v>0</v>
      </c>
    </row>
    <row r="366" spans="2:22" x14ac:dyDescent="0.3">
      <c r="B366" s="5"/>
      <c r="C366" s="5"/>
      <c r="D366" s="25"/>
      <c r="E366" s="35"/>
      <c r="F366" s="108"/>
      <c r="G366" s="111"/>
      <c r="H366" s="33"/>
      <c r="I366" s="33"/>
      <c r="J366" s="33"/>
      <c r="K366" s="33"/>
      <c r="L366" s="33"/>
      <c r="M366" s="33"/>
      <c r="N366" s="33"/>
      <c r="O366" s="33"/>
      <c r="P366" s="33"/>
      <c r="Q366" s="112"/>
      <c r="S366" s="40">
        <f>$G366+$H366+IF(ISBLANK($E366),0,$F366*VLOOKUP($E366,'INFO_Matières recyclables'!$F$4:$H$5,2,0))</f>
        <v>0</v>
      </c>
      <c r="T366" s="40">
        <f>$I366+$J366+$K366+$L366+$M366+$N366+$O366+$P366+$Q366+$F366+IF(ISBLANK($E366),0,$F366*(1-VLOOKUP($E366,'INFO_Matières recyclables'!F355:H356,2,0)))</f>
        <v>0</v>
      </c>
      <c r="U366" s="40">
        <f>$G366+$I366+$J366+$K366+$L366+$M366+IF(ISBLANK($E366),0,$F366*VLOOKUP($E366,'INFO_Matières recyclables'!$F$4:$H$5,3,0))</f>
        <v>0</v>
      </c>
      <c r="V366" s="40">
        <f>$H366+$N366+$O366+$P366+$Q366+IF(ISBLANK($E366),0,$F366*(1-VLOOKUP($E366,'INFO_Matières recyclables'!F355:H356,3,0)))</f>
        <v>0</v>
      </c>
    </row>
    <row r="367" spans="2:22" x14ac:dyDescent="0.3">
      <c r="B367" s="5"/>
      <c r="C367" s="5"/>
      <c r="D367" s="25"/>
      <c r="E367" s="35"/>
      <c r="F367" s="108"/>
      <c r="G367" s="111"/>
      <c r="H367" s="33"/>
      <c r="I367" s="33"/>
      <c r="J367" s="33"/>
      <c r="K367" s="33"/>
      <c r="L367" s="33"/>
      <c r="M367" s="33"/>
      <c r="N367" s="33"/>
      <c r="O367" s="33"/>
      <c r="P367" s="33"/>
      <c r="Q367" s="112"/>
      <c r="S367" s="40">
        <f>$G367+$H367+IF(ISBLANK($E367),0,$F367*VLOOKUP($E367,'INFO_Matières recyclables'!$F$4:$H$5,2,0))</f>
        <v>0</v>
      </c>
      <c r="T367" s="40">
        <f>$I367+$J367+$K367+$L367+$M367+$N367+$O367+$P367+$Q367+$F367+IF(ISBLANK($E367),0,$F367*(1-VLOOKUP($E367,'INFO_Matières recyclables'!F356:H357,2,0)))</f>
        <v>0</v>
      </c>
      <c r="U367" s="40">
        <f>$G367+$I367+$J367+$K367+$L367+$M367+IF(ISBLANK($E367),0,$F367*VLOOKUP($E367,'INFO_Matières recyclables'!$F$4:$H$5,3,0))</f>
        <v>0</v>
      </c>
      <c r="V367" s="40">
        <f>$H367+$N367+$O367+$P367+$Q367+IF(ISBLANK($E367),0,$F367*(1-VLOOKUP($E367,'INFO_Matières recyclables'!F356:H357,3,0)))</f>
        <v>0</v>
      </c>
    </row>
    <row r="368" spans="2:22" x14ac:dyDescent="0.3">
      <c r="B368" s="5"/>
      <c r="C368" s="5"/>
      <c r="D368" s="25"/>
      <c r="E368" s="35"/>
      <c r="F368" s="108"/>
      <c r="G368" s="111"/>
      <c r="H368" s="33"/>
      <c r="I368" s="33"/>
      <c r="J368" s="33"/>
      <c r="K368" s="33"/>
      <c r="L368" s="33"/>
      <c r="M368" s="33"/>
      <c r="N368" s="33"/>
      <c r="O368" s="33"/>
      <c r="P368" s="33"/>
      <c r="Q368" s="112"/>
      <c r="S368" s="40">
        <f>$G368+$H368+IF(ISBLANK($E368),0,$F368*VLOOKUP($E368,'INFO_Matières recyclables'!$F$4:$H$5,2,0))</f>
        <v>0</v>
      </c>
      <c r="T368" s="40">
        <f>$I368+$J368+$K368+$L368+$M368+$N368+$O368+$P368+$Q368+$F368+IF(ISBLANK($E368),0,$F368*(1-VLOOKUP($E368,'INFO_Matières recyclables'!F357:H358,2,0)))</f>
        <v>0</v>
      </c>
      <c r="U368" s="40">
        <f>$G368+$I368+$J368+$K368+$L368+$M368+IF(ISBLANK($E368),0,$F368*VLOOKUP($E368,'INFO_Matières recyclables'!$F$4:$H$5,3,0))</f>
        <v>0</v>
      </c>
      <c r="V368" s="40">
        <f>$H368+$N368+$O368+$P368+$Q368+IF(ISBLANK($E368),0,$F368*(1-VLOOKUP($E368,'INFO_Matières recyclables'!F357:H358,3,0)))</f>
        <v>0</v>
      </c>
    </row>
    <row r="369" spans="2:22" x14ac:dyDescent="0.3">
      <c r="B369" s="5"/>
      <c r="C369" s="5"/>
      <c r="D369" s="25"/>
      <c r="E369" s="35"/>
      <c r="F369" s="108"/>
      <c r="G369" s="111"/>
      <c r="H369" s="33"/>
      <c r="I369" s="33"/>
      <c r="J369" s="33"/>
      <c r="K369" s="33"/>
      <c r="L369" s="33"/>
      <c r="M369" s="33"/>
      <c r="N369" s="33"/>
      <c r="O369" s="33"/>
      <c r="P369" s="33"/>
      <c r="Q369" s="112"/>
      <c r="S369" s="40">
        <f>$G369+$H369+IF(ISBLANK($E369),0,$F369*VLOOKUP($E369,'INFO_Matières recyclables'!$F$4:$H$5,2,0))</f>
        <v>0</v>
      </c>
      <c r="T369" s="40">
        <f>$I369+$J369+$K369+$L369+$M369+$N369+$O369+$P369+$Q369+$F369+IF(ISBLANK($E369),0,$F369*(1-VLOOKUP($E369,'INFO_Matières recyclables'!F358:H359,2,0)))</f>
        <v>0</v>
      </c>
      <c r="U369" s="40">
        <f>$G369+$I369+$J369+$K369+$L369+$M369+IF(ISBLANK($E369),0,$F369*VLOOKUP($E369,'INFO_Matières recyclables'!$F$4:$H$5,3,0))</f>
        <v>0</v>
      </c>
      <c r="V369" s="40">
        <f>$H369+$N369+$O369+$P369+$Q369+IF(ISBLANK($E369),0,$F369*(1-VLOOKUP($E369,'INFO_Matières recyclables'!F358:H359,3,0)))</f>
        <v>0</v>
      </c>
    </row>
    <row r="370" spans="2:22" x14ac:dyDescent="0.3">
      <c r="B370" s="5"/>
      <c r="C370" s="5"/>
      <c r="D370" s="25"/>
      <c r="E370" s="35"/>
      <c r="F370" s="108"/>
      <c r="G370" s="111"/>
      <c r="H370" s="33"/>
      <c r="I370" s="33"/>
      <c r="J370" s="33"/>
      <c r="K370" s="33"/>
      <c r="L370" s="33"/>
      <c r="M370" s="33"/>
      <c r="N370" s="33"/>
      <c r="O370" s="33"/>
      <c r="P370" s="33"/>
      <c r="Q370" s="112"/>
      <c r="S370" s="40">
        <f>$G370+$H370+IF(ISBLANK($E370),0,$F370*VLOOKUP($E370,'INFO_Matières recyclables'!$F$4:$H$5,2,0))</f>
        <v>0</v>
      </c>
      <c r="T370" s="40">
        <f>$I370+$J370+$K370+$L370+$M370+$N370+$O370+$P370+$Q370+$F370+IF(ISBLANK($E370),0,$F370*(1-VLOOKUP($E370,'INFO_Matières recyclables'!F359:H360,2,0)))</f>
        <v>0</v>
      </c>
      <c r="U370" s="40">
        <f>$G370+$I370+$J370+$K370+$L370+$M370+IF(ISBLANK($E370),0,$F370*VLOOKUP($E370,'INFO_Matières recyclables'!$F$4:$H$5,3,0))</f>
        <v>0</v>
      </c>
      <c r="V370" s="40">
        <f>$H370+$N370+$O370+$P370+$Q370+IF(ISBLANK($E370),0,$F370*(1-VLOOKUP($E370,'INFO_Matières recyclables'!F359:H360,3,0)))</f>
        <v>0</v>
      </c>
    </row>
    <row r="371" spans="2:22" x14ac:dyDescent="0.3">
      <c r="B371" s="5"/>
      <c r="C371" s="5"/>
      <c r="D371" s="25"/>
      <c r="E371" s="35"/>
      <c r="F371" s="108"/>
      <c r="G371" s="111"/>
      <c r="H371" s="33"/>
      <c r="I371" s="33"/>
      <c r="J371" s="33"/>
      <c r="K371" s="33"/>
      <c r="L371" s="33"/>
      <c r="M371" s="33"/>
      <c r="N371" s="33"/>
      <c r="O371" s="33"/>
      <c r="P371" s="33"/>
      <c r="Q371" s="112"/>
      <c r="S371" s="40">
        <f>$G371+$H371+IF(ISBLANK($E371),0,$F371*VLOOKUP($E371,'INFO_Matières recyclables'!$F$4:$H$5,2,0))</f>
        <v>0</v>
      </c>
      <c r="T371" s="40">
        <f>$I371+$J371+$K371+$L371+$M371+$N371+$O371+$P371+$Q371+$F371+IF(ISBLANK($E371),0,$F371*(1-VLOOKUP($E371,'INFO_Matières recyclables'!F360:H361,2,0)))</f>
        <v>0</v>
      </c>
      <c r="U371" s="40">
        <f>$G371+$I371+$J371+$K371+$L371+$M371+IF(ISBLANK($E371),0,$F371*VLOOKUP($E371,'INFO_Matières recyclables'!$F$4:$H$5,3,0))</f>
        <v>0</v>
      </c>
      <c r="V371" s="40">
        <f>$H371+$N371+$O371+$P371+$Q371+IF(ISBLANK($E371),0,$F371*(1-VLOOKUP($E371,'INFO_Matières recyclables'!F360:H361,3,0)))</f>
        <v>0</v>
      </c>
    </row>
    <row r="372" spans="2:22" x14ac:dyDescent="0.3">
      <c r="B372" s="5"/>
      <c r="C372" s="5"/>
      <c r="D372" s="25"/>
      <c r="E372" s="35"/>
      <c r="F372" s="108"/>
      <c r="G372" s="111"/>
      <c r="H372" s="33"/>
      <c r="I372" s="33"/>
      <c r="J372" s="33"/>
      <c r="K372" s="33"/>
      <c r="L372" s="33"/>
      <c r="M372" s="33"/>
      <c r="N372" s="33"/>
      <c r="O372" s="33"/>
      <c r="P372" s="33"/>
      <c r="Q372" s="112"/>
      <c r="S372" s="40">
        <f>$G372+$H372+IF(ISBLANK($E372),0,$F372*VLOOKUP($E372,'INFO_Matières recyclables'!$F$4:$H$5,2,0))</f>
        <v>0</v>
      </c>
      <c r="T372" s="40">
        <f>$I372+$J372+$K372+$L372+$M372+$N372+$O372+$P372+$Q372+$F372+IF(ISBLANK($E372),0,$F372*(1-VLOOKUP($E372,'INFO_Matières recyclables'!F361:H362,2,0)))</f>
        <v>0</v>
      </c>
      <c r="U372" s="40">
        <f>$G372+$I372+$J372+$K372+$L372+$M372+IF(ISBLANK($E372),0,$F372*VLOOKUP($E372,'INFO_Matières recyclables'!$F$4:$H$5,3,0))</f>
        <v>0</v>
      </c>
      <c r="V372" s="40">
        <f>$H372+$N372+$O372+$P372+$Q372+IF(ISBLANK($E372),0,$F372*(1-VLOOKUP($E372,'INFO_Matières recyclables'!F361:H362,3,0)))</f>
        <v>0</v>
      </c>
    </row>
    <row r="373" spans="2:22" x14ac:dyDescent="0.3">
      <c r="B373" s="5"/>
      <c r="C373" s="5"/>
      <c r="D373" s="25"/>
      <c r="E373" s="35"/>
      <c r="F373" s="108"/>
      <c r="G373" s="111"/>
      <c r="H373" s="33"/>
      <c r="I373" s="33"/>
      <c r="J373" s="33"/>
      <c r="K373" s="33"/>
      <c r="L373" s="33"/>
      <c r="M373" s="33"/>
      <c r="N373" s="33"/>
      <c r="O373" s="33"/>
      <c r="P373" s="33"/>
      <c r="Q373" s="112"/>
      <c r="S373" s="40">
        <f>$G373+$H373+IF(ISBLANK($E373),0,$F373*VLOOKUP($E373,'INFO_Matières recyclables'!$F$4:$H$5,2,0))</f>
        <v>0</v>
      </c>
      <c r="T373" s="40">
        <f>$I373+$J373+$K373+$L373+$M373+$N373+$O373+$P373+$Q373+$F373+IF(ISBLANK($E373),0,$F373*(1-VLOOKUP($E373,'INFO_Matières recyclables'!F362:H363,2,0)))</f>
        <v>0</v>
      </c>
      <c r="U373" s="40">
        <f>$G373+$I373+$J373+$K373+$L373+$M373+IF(ISBLANK($E373),0,$F373*VLOOKUP($E373,'INFO_Matières recyclables'!$F$4:$H$5,3,0))</f>
        <v>0</v>
      </c>
      <c r="V373" s="40">
        <f>$H373+$N373+$O373+$P373+$Q373+IF(ISBLANK($E373),0,$F373*(1-VLOOKUP($E373,'INFO_Matières recyclables'!F362:H363,3,0)))</f>
        <v>0</v>
      </c>
    </row>
    <row r="374" spans="2:22" x14ac:dyDescent="0.3">
      <c r="B374" s="5"/>
      <c r="C374" s="5"/>
      <c r="D374" s="25"/>
      <c r="E374" s="35"/>
      <c r="F374" s="108"/>
      <c r="G374" s="111"/>
      <c r="H374" s="33"/>
      <c r="I374" s="33"/>
      <c r="J374" s="33"/>
      <c r="K374" s="33"/>
      <c r="L374" s="33"/>
      <c r="M374" s="33"/>
      <c r="N374" s="33"/>
      <c r="O374" s="33"/>
      <c r="P374" s="33"/>
      <c r="Q374" s="112"/>
      <c r="S374" s="40">
        <f>$G374+$H374+IF(ISBLANK($E374),0,$F374*VLOOKUP($E374,'INFO_Matières recyclables'!$F$4:$H$5,2,0))</f>
        <v>0</v>
      </c>
      <c r="T374" s="40">
        <f>$I374+$J374+$K374+$L374+$M374+$N374+$O374+$P374+$Q374+$F374+IF(ISBLANK($E374),0,$F374*(1-VLOOKUP($E374,'INFO_Matières recyclables'!F363:H364,2,0)))</f>
        <v>0</v>
      </c>
      <c r="U374" s="40">
        <f>$G374+$I374+$J374+$K374+$L374+$M374+IF(ISBLANK($E374),0,$F374*VLOOKUP($E374,'INFO_Matières recyclables'!$F$4:$H$5,3,0))</f>
        <v>0</v>
      </c>
      <c r="V374" s="40">
        <f>$H374+$N374+$O374+$P374+$Q374+IF(ISBLANK($E374),0,$F374*(1-VLOOKUP($E374,'INFO_Matières recyclables'!F363:H364,3,0)))</f>
        <v>0</v>
      </c>
    </row>
    <row r="375" spans="2:22" x14ac:dyDescent="0.3">
      <c r="B375" s="5"/>
      <c r="C375" s="5"/>
      <c r="D375" s="25"/>
      <c r="E375" s="35"/>
      <c r="F375" s="108"/>
      <c r="G375" s="111"/>
      <c r="H375" s="33"/>
      <c r="I375" s="33"/>
      <c r="J375" s="33"/>
      <c r="K375" s="33"/>
      <c r="L375" s="33"/>
      <c r="M375" s="33"/>
      <c r="N375" s="33"/>
      <c r="O375" s="33"/>
      <c r="P375" s="33"/>
      <c r="Q375" s="112"/>
      <c r="S375" s="40">
        <f>$G375+$H375+IF(ISBLANK($E375),0,$F375*VLOOKUP($E375,'INFO_Matières recyclables'!$F$4:$H$5,2,0))</f>
        <v>0</v>
      </c>
      <c r="T375" s="40">
        <f>$I375+$J375+$K375+$L375+$M375+$N375+$O375+$P375+$Q375+$F375+IF(ISBLANK($E375),0,$F375*(1-VLOOKUP($E375,'INFO_Matières recyclables'!F364:H365,2,0)))</f>
        <v>0</v>
      </c>
      <c r="U375" s="40">
        <f>$G375+$I375+$J375+$K375+$L375+$M375+IF(ISBLANK($E375),0,$F375*VLOOKUP($E375,'INFO_Matières recyclables'!$F$4:$H$5,3,0))</f>
        <v>0</v>
      </c>
      <c r="V375" s="40">
        <f>$H375+$N375+$O375+$P375+$Q375+IF(ISBLANK($E375),0,$F375*(1-VLOOKUP($E375,'INFO_Matières recyclables'!F364:H365,3,0)))</f>
        <v>0</v>
      </c>
    </row>
    <row r="376" spans="2:22" x14ac:dyDescent="0.3">
      <c r="B376" s="5"/>
      <c r="C376" s="5"/>
      <c r="D376" s="25"/>
      <c r="E376" s="35"/>
      <c r="F376" s="108"/>
      <c r="G376" s="111"/>
      <c r="H376" s="33"/>
      <c r="I376" s="33"/>
      <c r="J376" s="33"/>
      <c r="K376" s="33"/>
      <c r="L376" s="33"/>
      <c r="M376" s="33"/>
      <c r="N376" s="33"/>
      <c r="O376" s="33"/>
      <c r="P376" s="33"/>
      <c r="Q376" s="112"/>
      <c r="S376" s="40">
        <f>$G376+$H376+IF(ISBLANK($E376),0,$F376*VLOOKUP($E376,'INFO_Matières recyclables'!$F$4:$H$5,2,0))</f>
        <v>0</v>
      </c>
      <c r="T376" s="40">
        <f>$I376+$J376+$K376+$L376+$M376+$N376+$O376+$P376+$Q376+$F376+IF(ISBLANK($E376),0,$F376*(1-VLOOKUP($E376,'INFO_Matières recyclables'!F365:H366,2,0)))</f>
        <v>0</v>
      </c>
      <c r="U376" s="40">
        <f>$G376+$I376+$J376+$K376+$L376+$M376+IF(ISBLANK($E376),0,$F376*VLOOKUP($E376,'INFO_Matières recyclables'!$F$4:$H$5,3,0))</f>
        <v>0</v>
      </c>
      <c r="V376" s="40">
        <f>$H376+$N376+$O376+$P376+$Q376+IF(ISBLANK($E376),0,$F376*(1-VLOOKUP($E376,'INFO_Matières recyclables'!F365:H366,3,0)))</f>
        <v>0</v>
      </c>
    </row>
    <row r="377" spans="2:22" x14ac:dyDescent="0.3">
      <c r="B377" s="5"/>
      <c r="C377" s="5"/>
      <c r="D377" s="25"/>
      <c r="E377" s="35"/>
      <c r="F377" s="108"/>
      <c r="G377" s="111"/>
      <c r="H377" s="33"/>
      <c r="I377" s="33"/>
      <c r="J377" s="33"/>
      <c r="K377" s="33"/>
      <c r="L377" s="33"/>
      <c r="M377" s="33"/>
      <c r="N377" s="33"/>
      <c r="O377" s="33"/>
      <c r="P377" s="33"/>
      <c r="Q377" s="112"/>
      <c r="S377" s="40">
        <f>$G377+$H377+IF(ISBLANK($E377),0,$F377*VLOOKUP($E377,'INFO_Matières recyclables'!$F$4:$H$5,2,0))</f>
        <v>0</v>
      </c>
      <c r="T377" s="40">
        <f>$I377+$J377+$K377+$L377+$M377+$N377+$O377+$P377+$Q377+$F377+IF(ISBLANK($E377),0,$F377*(1-VLOOKUP($E377,'INFO_Matières recyclables'!F366:H367,2,0)))</f>
        <v>0</v>
      </c>
      <c r="U377" s="40">
        <f>$G377+$I377+$J377+$K377+$L377+$M377+IF(ISBLANK($E377),0,$F377*VLOOKUP($E377,'INFO_Matières recyclables'!$F$4:$H$5,3,0))</f>
        <v>0</v>
      </c>
      <c r="V377" s="40">
        <f>$H377+$N377+$O377+$P377+$Q377+IF(ISBLANK($E377),0,$F377*(1-VLOOKUP($E377,'INFO_Matières recyclables'!F366:H367,3,0)))</f>
        <v>0</v>
      </c>
    </row>
    <row r="378" spans="2:22" x14ac:dyDescent="0.3">
      <c r="B378" s="5"/>
      <c r="C378" s="5"/>
      <c r="D378" s="25"/>
      <c r="E378" s="35"/>
      <c r="F378" s="108"/>
      <c r="G378" s="111"/>
      <c r="H378" s="33"/>
      <c r="I378" s="33"/>
      <c r="J378" s="33"/>
      <c r="K378" s="33"/>
      <c r="L378" s="33"/>
      <c r="M378" s="33"/>
      <c r="N378" s="33"/>
      <c r="O378" s="33"/>
      <c r="P378" s="33"/>
      <c r="Q378" s="112"/>
      <c r="S378" s="40">
        <f>$G378+$H378+IF(ISBLANK($E378),0,$F378*VLOOKUP($E378,'INFO_Matières recyclables'!$F$4:$H$5,2,0))</f>
        <v>0</v>
      </c>
      <c r="T378" s="40">
        <f>$I378+$J378+$K378+$L378+$M378+$N378+$O378+$P378+$Q378+$F378+IF(ISBLANK($E378),0,$F378*(1-VLOOKUP($E378,'INFO_Matières recyclables'!F367:H368,2,0)))</f>
        <v>0</v>
      </c>
      <c r="U378" s="40">
        <f>$G378+$I378+$J378+$K378+$L378+$M378+IF(ISBLANK($E378),0,$F378*VLOOKUP($E378,'INFO_Matières recyclables'!$F$4:$H$5,3,0))</f>
        <v>0</v>
      </c>
      <c r="V378" s="40">
        <f>$H378+$N378+$O378+$P378+$Q378+IF(ISBLANK($E378),0,$F378*(1-VLOOKUP($E378,'INFO_Matières recyclables'!F367:H368,3,0)))</f>
        <v>0</v>
      </c>
    </row>
    <row r="379" spans="2:22" x14ac:dyDescent="0.3">
      <c r="B379" s="5"/>
      <c r="C379" s="5"/>
      <c r="D379" s="25"/>
      <c r="E379" s="35"/>
      <c r="F379" s="108"/>
      <c r="G379" s="111"/>
      <c r="H379" s="33"/>
      <c r="I379" s="33"/>
      <c r="J379" s="33"/>
      <c r="K379" s="33"/>
      <c r="L379" s="33"/>
      <c r="M379" s="33"/>
      <c r="N379" s="33"/>
      <c r="O379" s="33"/>
      <c r="P379" s="33"/>
      <c r="Q379" s="112"/>
      <c r="S379" s="40">
        <f>$G379+$H379+IF(ISBLANK($E379),0,$F379*VLOOKUP($E379,'INFO_Matières recyclables'!$F$4:$H$5,2,0))</f>
        <v>0</v>
      </c>
      <c r="T379" s="40">
        <f>$I379+$J379+$K379+$L379+$M379+$N379+$O379+$P379+$Q379+$F379+IF(ISBLANK($E379),0,$F379*(1-VLOOKUP($E379,'INFO_Matières recyclables'!F368:H369,2,0)))</f>
        <v>0</v>
      </c>
      <c r="U379" s="40">
        <f>$G379+$I379+$J379+$K379+$L379+$M379+IF(ISBLANK($E379),0,$F379*VLOOKUP($E379,'INFO_Matières recyclables'!$F$4:$H$5,3,0))</f>
        <v>0</v>
      </c>
      <c r="V379" s="40">
        <f>$H379+$N379+$O379+$P379+$Q379+IF(ISBLANK($E379),0,$F379*(1-VLOOKUP($E379,'INFO_Matières recyclables'!F368:H369,3,0)))</f>
        <v>0</v>
      </c>
    </row>
    <row r="380" spans="2:22" x14ac:dyDescent="0.3">
      <c r="B380" s="5"/>
      <c r="C380" s="5"/>
      <c r="D380" s="25"/>
      <c r="E380" s="35"/>
      <c r="F380" s="108"/>
      <c r="G380" s="111"/>
      <c r="H380" s="33"/>
      <c r="I380" s="33"/>
      <c r="J380" s="33"/>
      <c r="K380" s="33"/>
      <c r="L380" s="33"/>
      <c r="M380" s="33"/>
      <c r="N380" s="33"/>
      <c r="O380" s="33"/>
      <c r="P380" s="33"/>
      <c r="Q380" s="112"/>
      <c r="S380" s="40">
        <f>$G380+$H380+IF(ISBLANK($E380),0,$F380*VLOOKUP($E380,'INFO_Matières recyclables'!$F$4:$H$5,2,0))</f>
        <v>0</v>
      </c>
      <c r="T380" s="40">
        <f>$I380+$J380+$K380+$L380+$M380+$N380+$O380+$P380+$Q380+$F380+IF(ISBLANK($E380),0,$F380*(1-VLOOKUP($E380,'INFO_Matières recyclables'!F369:H370,2,0)))</f>
        <v>0</v>
      </c>
      <c r="U380" s="40">
        <f>$G380+$I380+$J380+$K380+$L380+$M380+IF(ISBLANK($E380),0,$F380*VLOOKUP($E380,'INFO_Matières recyclables'!$F$4:$H$5,3,0))</f>
        <v>0</v>
      </c>
      <c r="V380" s="40">
        <f>$H380+$N380+$O380+$P380+$Q380+IF(ISBLANK($E380),0,$F380*(1-VLOOKUP($E380,'INFO_Matières recyclables'!F369:H370,3,0)))</f>
        <v>0</v>
      </c>
    </row>
    <row r="381" spans="2:22" x14ac:dyDescent="0.3">
      <c r="B381" s="5"/>
      <c r="C381" s="5"/>
      <c r="D381" s="25"/>
      <c r="E381" s="35"/>
      <c r="F381" s="108"/>
      <c r="G381" s="111"/>
      <c r="H381" s="33"/>
      <c r="I381" s="33"/>
      <c r="J381" s="33"/>
      <c r="K381" s="33"/>
      <c r="L381" s="33"/>
      <c r="M381" s="33"/>
      <c r="N381" s="33"/>
      <c r="O381" s="33"/>
      <c r="P381" s="33"/>
      <c r="Q381" s="112"/>
      <c r="S381" s="40">
        <f>$G381+$H381+IF(ISBLANK($E381),0,$F381*VLOOKUP($E381,'INFO_Matières recyclables'!$F$4:$H$5,2,0))</f>
        <v>0</v>
      </c>
      <c r="T381" s="40">
        <f>$I381+$J381+$K381+$L381+$M381+$N381+$O381+$P381+$Q381+$F381+IF(ISBLANK($E381),0,$F381*(1-VLOOKUP($E381,'INFO_Matières recyclables'!F370:H371,2,0)))</f>
        <v>0</v>
      </c>
      <c r="U381" s="40">
        <f>$G381+$I381+$J381+$K381+$L381+$M381+IF(ISBLANK($E381),0,$F381*VLOOKUP($E381,'INFO_Matières recyclables'!$F$4:$H$5,3,0))</f>
        <v>0</v>
      </c>
      <c r="V381" s="40">
        <f>$H381+$N381+$O381+$P381+$Q381+IF(ISBLANK($E381),0,$F381*(1-VLOOKUP($E381,'INFO_Matières recyclables'!F370:H371,3,0)))</f>
        <v>0</v>
      </c>
    </row>
    <row r="382" spans="2:22" x14ac:dyDescent="0.3">
      <c r="B382" s="5"/>
      <c r="C382" s="5"/>
      <c r="D382" s="25"/>
      <c r="E382" s="35"/>
      <c r="F382" s="108"/>
      <c r="G382" s="111"/>
      <c r="H382" s="33"/>
      <c r="I382" s="33"/>
      <c r="J382" s="33"/>
      <c r="K382" s="33"/>
      <c r="L382" s="33"/>
      <c r="M382" s="33"/>
      <c r="N382" s="33"/>
      <c r="O382" s="33"/>
      <c r="P382" s="33"/>
      <c r="Q382" s="112"/>
      <c r="S382" s="40">
        <f>$G382+$H382+IF(ISBLANK($E382),0,$F382*VLOOKUP($E382,'INFO_Matières recyclables'!$F$4:$H$5,2,0))</f>
        <v>0</v>
      </c>
      <c r="T382" s="40">
        <f>$I382+$J382+$K382+$L382+$M382+$N382+$O382+$P382+$Q382+$F382+IF(ISBLANK($E382),0,$F382*(1-VLOOKUP($E382,'INFO_Matières recyclables'!F371:H372,2,0)))</f>
        <v>0</v>
      </c>
      <c r="U382" s="40">
        <f>$G382+$I382+$J382+$K382+$L382+$M382+IF(ISBLANK($E382),0,$F382*VLOOKUP($E382,'INFO_Matières recyclables'!$F$4:$H$5,3,0))</f>
        <v>0</v>
      </c>
      <c r="V382" s="40">
        <f>$H382+$N382+$O382+$P382+$Q382+IF(ISBLANK($E382),0,$F382*(1-VLOOKUP($E382,'INFO_Matières recyclables'!F371:H372,3,0)))</f>
        <v>0</v>
      </c>
    </row>
    <row r="383" spans="2:22" x14ac:dyDescent="0.3">
      <c r="B383" s="5"/>
      <c r="C383" s="5"/>
      <c r="D383" s="25"/>
      <c r="E383" s="35"/>
      <c r="F383" s="108"/>
      <c r="G383" s="111"/>
      <c r="H383" s="33"/>
      <c r="I383" s="33"/>
      <c r="J383" s="33"/>
      <c r="K383" s="33"/>
      <c r="L383" s="33"/>
      <c r="M383" s="33"/>
      <c r="N383" s="33"/>
      <c r="O383" s="33"/>
      <c r="P383" s="33"/>
      <c r="Q383" s="112"/>
      <c r="S383" s="40">
        <f>$G383+$H383+IF(ISBLANK($E383),0,$F383*VLOOKUP($E383,'INFO_Matières recyclables'!$F$4:$H$5,2,0))</f>
        <v>0</v>
      </c>
      <c r="T383" s="40">
        <f>$I383+$J383+$K383+$L383+$M383+$N383+$O383+$P383+$Q383+$F383+IF(ISBLANK($E383),0,$F383*(1-VLOOKUP($E383,'INFO_Matières recyclables'!F372:H373,2,0)))</f>
        <v>0</v>
      </c>
      <c r="U383" s="40">
        <f>$G383+$I383+$J383+$K383+$L383+$M383+IF(ISBLANK($E383),0,$F383*VLOOKUP($E383,'INFO_Matières recyclables'!$F$4:$H$5,3,0))</f>
        <v>0</v>
      </c>
      <c r="V383" s="40">
        <f>$H383+$N383+$O383+$P383+$Q383+IF(ISBLANK($E383),0,$F383*(1-VLOOKUP($E383,'INFO_Matières recyclables'!F372:H373,3,0)))</f>
        <v>0</v>
      </c>
    </row>
    <row r="384" spans="2:22" x14ac:dyDescent="0.3">
      <c r="B384" s="5"/>
      <c r="C384" s="5"/>
      <c r="D384" s="25"/>
      <c r="E384" s="35"/>
      <c r="F384" s="108"/>
      <c r="G384" s="111"/>
      <c r="H384" s="33"/>
      <c r="I384" s="33"/>
      <c r="J384" s="33"/>
      <c r="K384" s="33"/>
      <c r="L384" s="33"/>
      <c r="M384" s="33"/>
      <c r="N384" s="33"/>
      <c r="O384" s="33"/>
      <c r="P384" s="33"/>
      <c r="Q384" s="112"/>
      <c r="S384" s="40">
        <f>$G384+$H384+IF(ISBLANK($E384),0,$F384*VLOOKUP($E384,'INFO_Matières recyclables'!$F$4:$H$5,2,0))</f>
        <v>0</v>
      </c>
      <c r="T384" s="40">
        <f>$I384+$J384+$K384+$L384+$M384+$N384+$O384+$P384+$Q384+$F384+IF(ISBLANK($E384),0,$F384*(1-VLOOKUP($E384,'INFO_Matières recyclables'!F373:H374,2,0)))</f>
        <v>0</v>
      </c>
      <c r="U384" s="40">
        <f>$G384+$I384+$J384+$K384+$L384+$M384+IF(ISBLANK($E384),0,$F384*VLOOKUP($E384,'INFO_Matières recyclables'!$F$4:$H$5,3,0))</f>
        <v>0</v>
      </c>
      <c r="V384" s="40">
        <f>$H384+$N384+$O384+$P384+$Q384+IF(ISBLANK($E384),0,$F384*(1-VLOOKUP($E384,'INFO_Matières recyclables'!F373:H374,3,0)))</f>
        <v>0</v>
      </c>
    </row>
    <row r="385" spans="2:22" x14ac:dyDescent="0.3">
      <c r="B385" s="5"/>
      <c r="C385" s="5"/>
      <c r="D385" s="25"/>
      <c r="E385" s="35"/>
      <c r="F385" s="108"/>
      <c r="G385" s="111"/>
      <c r="H385" s="33"/>
      <c r="I385" s="33"/>
      <c r="J385" s="33"/>
      <c r="K385" s="33"/>
      <c r="L385" s="33"/>
      <c r="M385" s="33"/>
      <c r="N385" s="33"/>
      <c r="O385" s="33"/>
      <c r="P385" s="33"/>
      <c r="Q385" s="112"/>
      <c r="S385" s="40">
        <f>$G385+$H385+IF(ISBLANK($E385),0,$F385*VLOOKUP($E385,'INFO_Matières recyclables'!$F$4:$H$5,2,0))</f>
        <v>0</v>
      </c>
      <c r="T385" s="40">
        <f>$I385+$J385+$K385+$L385+$M385+$N385+$O385+$P385+$Q385+$F385+IF(ISBLANK($E385),0,$F385*(1-VLOOKUP($E385,'INFO_Matières recyclables'!F374:H375,2,0)))</f>
        <v>0</v>
      </c>
      <c r="U385" s="40">
        <f>$G385+$I385+$J385+$K385+$L385+$M385+IF(ISBLANK($E385),0,$F385*VLOOKUP($E385,'INFO_Matières recyclables'!$F$4:$H$5,3,0))</f>
        <v>0</v>
      </c>
      <c r="V385" s="40">
        <f>$H385+$N385+$O385+$P385+$Q385+IF(ISBLANK($E385),0,$F385*(1-VLOOKUP($E385,'INFO_Matières recyclables'!F374:H375,3,0)))</f>
        <v>0</v>
      </c>
    </row>
    <row r="386" spans="2:22" x14ac:dyDescent="0.3">
      <c r="B386" s="5"/>
      <c r="C386" s="5"/>
      <c r="D386" s="25"/>
      <c r="E386" s="35"/>
      <c r="F386" s="108"/>
      <c r="G386" s="111"/>
      <c r="H386" s="33"/>
      <c r="I386" s="33"/>
      <c r="J386" s="33"/>
      <c r="K386" s="33"/>
      <c r="L386" s="33"/>
      <c r="M386" s="33"/>
      <c r="N386" s="33"/>
      <c r="O386" s="33"/>
      <c r="P386" s="33"/>
      <c r="Q386" s="112"/>
      <c r="S386" s="40">
        <f>$G386+$H386+IF(ISBLANK($E386),0,$F386*VLOOKUP($E386,'INFO_Matières recyclables'!$F$4:$H$5,2,0))</f>
        <v>0</v>
      </c>
      <c r="T386" s="40">
        <f>$I386+$J386+$K386+$L386+$M386+$N386+$O386+$P386+$Q386+$F386+IF(ISBLANK($E386),0,$F386*(1-VLOOKUP($E386,'INFO_Matières recyclables'!F375:H376,2,0)))</f>
        <v>0</v>
      </c>
      <c r="U386" s="40">
        <f>$G386+$I386+$J386+$K386+$L386+$M386+IF(ISBLANK($E386),0,$F386*VLOOKUP($E386,'INFO_Matières recyclables'!$F$4:$H$5,3,0))</f>
        <v>0</v>
      </c>
      <c r="V386" s="40">
        <f>$H386+$N386+$O386+$P386+$Q386+IF(ISBLANK($E386),0,$F386*(1-VLOOKUP($E386,'INFO_Matières recyclables'!F375:H376,3,0)))</f>
        <v>0</v>
      </c>
    </row>
    <row r="387" spans="2:22" x14ac:dyDescent="0.3">
      <c r="B387" s="5"/>
      <c r="C387" s="5"/>
      <c r="D387" s="25"/>
      <c r="E387" s="35"/>
      <c r="F387" s="108"/>
      <c r="G387" s="111"/>
      <c r="H387" s="33"/>
      <c r="I387" s="33"/>
      <c r="J387" s="33"/>
      <c r="K387" s="33"/>
      <c r="L387" s="33"/>
      <c r="M387" s="33"/>
      <c r="N387" s="33"/>
      <c r="O387" s="33"/>
      <c r="P387" s="33"/>
      <c r="Q387" s="112"/>
      <c r="S387" s="40">
        <f>$G387+$H387+IF(ISBLANK($E387),0,$F387*VLOOKUP($E387,'INFO_Matières recyclables'!$F$4:$H$5,2,0))</f>
        <v>0</v>
      </c>
      <c r="T387" s="40">
        <f>$I387+$J387+$K387+$L387+$M387+$N387+$O387+$P387+$Q387+$F387+IF(ISBLANK($E387),0,$F387*(1-VLOOKUP($E387,'INFO_Matières recyclables'!F376:H377,2,0)))</f>
        <v>0</v>
      </c>
      <c r="U387" s="40">
        <f>$G387+$I387+$J387+$K387+$L387+$M387+IF(ISBLANK($E387),0,$F387*VLOOKUP($E387,'INFO_Matières recyclables'!$F$4:$H$5,3,0))</f>
        <v>0</v>
      </c>
      <c r="V387" s="40">
        <f>$H387+$N387+$O387+$P387+$Q387+IF(ISBLANK($E387),0,$F387*(1-VLOOKUP($E387,'INFO_Matières recyclables'!F376:H377,3,0)))</f>
        <v>0</v>
      </c>
    </row>
    <row r="388" spans="2:22" x14ac:dyDescent="0.3">
      <c r="B388" s="5"/>
      <c r="C388" s="5"/>
      <c r="D388" s="25"/>
      <c r="E388" s="35"/>
      <c r="F388" s="108"/>
      <c r="G388" s="111"/>
      <c r="H388" s="33"/>
      <c r="I388" s="33"/>
      <c r="J388" s="33"/>
      <c r="K388" s="33"/>
      <c r="L388" s="33"/>
      <c r="M388" s="33"/>
      <c r="N388" s="33"/>
      <c r="O388" s="33"/>
      <c r="P388" s="33"/>
      <c r="Q388" s="112"/>
      <c r="S388" s="40">
        <f>$G388+$H388+IF(ISBLANK($E388),0,$F388*VLOOKUP($E388,'INFO_Matières recyclables'!$F$4:$H$5,2,0))</f>
        <v>0</v>
      </c>
      <c r="T388" s="40">
        <f>$I388+$J388+$K388+$L388+$M388+$N388+$O388+$P388+$Q388+$F388+IF(ISBLANK($E388),0,$F388*(1-VLOOKUP($E388,'INFO_Matières recyclables'!F377:H378,2,0)))</f>
        <v>0</v>
      </c>
      <c r="U388" s="40">
        <f>$G388+$I388+$J388+$K388+$L388+$M388+IF(ISBLANK($E388),0,$F388*VLOOKUP($E388,'INFO_Matières recyclables'!$F$4:$H$5,3,0))</f>
        <v>0</v>
      </c>
      <c r="V388" s="40">
        <f>$H388+$N388+$O388+$P388+$Q388+IF(ISBLANK($E388),0,$F388*(1-VLOOKUP($E388,'INFO_Matières recyclables'!F377:H378,3,0)))</f>
        <v>0</v>
      </c>
    </row>
    <row r="389" spans="2:22" x14ac:dyDescent="0.3">
      <c r="B389" s="5"/>
      <c r="C389" s="5"/>
      <c r="D389" s="25"/>
      <c r="E389" s="35"/>
      <c r="F389" s="108"/>
      <c r="G389" s="111"/>
      <c r="H389" s="33"/>
      <c r="I389" s="33"/>
      <c r="J389" s="33"/>
      <c r="K389" s="33"/>
      <c r="L389" s="33"/>
      <c r="M389" s="33"/>
      <c r="N389" s="33"/>
      <c r="O389" s="33"/>
      <c r="P389" s="33"/>
      <c r="Q389" s="112"/>
      <c r="S389" s="40">
        <f>$G389+$H389+IF(ISBLANK($E389),0,$F389*VLOOKUP($E389,'INFO_Matières recyclables'!$F$4:$H$5,2,0))</f>
        <v>0</v>
      </c>
      <c r="T389" s="40">
        <f>$I389+$J389+$K389+$L389+$M389+$N389+$O389+$P389+$Q389+$F389+IF(ISBLANK($E389),0,$F389*(1-VLOOKUP($E389,'INFO_Matières recyclables'!F378:H379,2,0)))</f>
        <v>0</v>
      </c>
      <c r="U389" s="40">
        <f>$G389+$I389+$J389+$K389+$L389+$M389+IF(ISBLANK($E389),0,$F389*VLOOKUP($E389,'INFO_Matières recyclables'!$F$4:$H$5,3,0))</f>
        <v>0</v>
      </c>
      <c r="V389" s="40">
        <f>$H389+$N389+$O389+$P389+$Q389+IF(ISBLANK($E389),0,$F389*(1-VLOOKUP($E389,'INFO_Matières recyclables'!F378:H379,3,0)))</f>
        <v>0</v>
      </c>
    </row>
    <row r="390" spans="2:22" x14ac:dyDescent="0.3">
      <c r="B390" s="5"/>
      <c r="C390" s="5"/>
      <c r="D390" s="25"/>
      <c r="E390" s="35"/>
      <c r="F390" s="108"/>
      <c r="G390" s="111"/>
      <c r="H390" s="33"/>
      <c r="I390" s="33"/>
      <c r="J390" s="33"/>
      <c r="K390" s="33"/>
      <c r="L390" s="33"/>
      <c r="M390" s="33"/>
      <c r="N390" s="33"/>
      <c r="O390" s="33"/>
      <c r="P390" s="33"/>
      <c r="Q390" s="112"/>
      <c r="S390" s="40">
        <f>$G390+$H390+IF(ISBLANK($E390),0,$F390*VLOOKUP($E390,'INFO_Matières recyclables'!$F$4:$H$5,2,0))</f>
        <v>0</v>
      </c>
      <c r="T390" s="40">
        <f>$I390+$J390+$K390+$L390+$M390+$N390+$O390+$P390+$Q390+$F390+IF(ISBLANK($E390),0,$F390*(1-VLOOKUP($E390,'INFO_Matières recyclables'!F379:H380,2,0)))</f>
        <v>0</v>
      </c>
      <c r="U390" s="40">
        <f>$G390+$I390+$J390+$K390+$L390+$M390+IF(ISBLANK($E390),0,$F390*VLOOKUP($E390,'INFO_Matières recyclables'!$F$4:$H$5,3,0))</f>
        <v>0</v>
      </c>
      <c r="V390" s="40">
        <f>$H390+$N390+$O390+$P390+$Q390+IF(ISBLANK($E390),0,$F390*(1-VLOOKUP($E390,'INFO_Matières recyclables'!F379:H380,3,0)))</f>
        <v>0</v>
      </c>
    </row>
    <row r="391" spans="2:22" x14ac:dyDescent="0.3">
      <c r="B391" s="5"/>
      <c r="C391" s="5"/>
      <c r="D391" s="25"/>
      <c r="E391" s="35"/>
      <c r="F391" s="108"/>
      <c r="G391" s="111"/>
      <c r="H391" s="33"/>
      <c r="I391" s="33"/>
      <c r="J391" s="33"/>
      <c r="K391" s="33"/>
      <c r="L391" s="33"/>
      <c r="M391" s="33"/>
      <c r="N391" s="33"/>
      <c r="O391" s="33"/>
      <c r="P391" s="33"/>
      <c r="Q391" s="112"/>
      <c r="S391" s="40">
        <f>$G391+$H391+IF(ISBLANK($E391),0,$F391*VLOOKUP($E391,'INFO_Matières recyclables'!$F$4:$H$5,2,0))</f>
        <v>0</v>
      </c>
      <c r="T391" s="40">
        <f>$I391+$J391+$K391+$L391+$M391+$N391+$O391+$P391+$Q391+$F391+IF(ISBLANK($E391),0,$F391*(1-VLOOKUP($E391,'INFO_Matières recyclables'!F380:H381,2,0)))</f>
        <v>0</v>
      </c>
      <c r="U391" s="40">
        <f>$G391+$I391+$J391+$K391+$L391+$M391+IF(ISBLANK($E391),0,$F391*VLOOKUP($E391,'INFO_Matières recyclables'!$F$4:$H$5,3,0))</f>
        <v>0</v>
      </c>
      <c r="V391" s="40">
        <f>$H391+$N391+$O391+$P391+$Q391+IF(ISBLANK($E391),0,$F391*(1-VLOOKUP($E391,'INFO_Matières recyclables'!F380:H381,3,0)))</f>
        <v>0</v>
      </c>
    </row>
    <row r="392" spans="2:22" x14ac:dyDescent="0.3">
      <c r="B392" s="5"/>
      <c r="C392" s="5"/>
      <c r="D392" s="25"/>
      <c r="E392" s="35"/>
      <c r="F392" s="108"/>
      <c r="G392" s="111"/>
      <c r="H392" s="33"/>
      <c r="I392" s="33"/>
      <c r="J392" s="33"/>
      <c r="K392" s="33"/>
      <c r="L392" s="33"/>
      <c r="M392" s="33"/>
      <c r="N392" s="33"/>
      <c r="O392" s="33"/>
      <c r="P392" s="33"/>
      <c r="Q392" s="112"/>
      <c r="S392" s="40">
        <f>$G392+$H392+IF(ISBLANK($E392),0,$F392*VLOOKUP($E392,'INFO_Matières recyclables'!$F$4:$H$5,2,0))</f>
        <v>0</v>
      </c>
      <c r="T392" s="40">
        <f>$I392+$J392+$K392+$L392+$M392+$N392+$O392+$P392+$Q392+$F392+IF(ISBLANK($E392),0,$F392*(1-VLOOKUP($E392,'INFO_Matières recyclables'!F381:H382,2,0)))</f>
        <v>0</v>
      </c>
      <c r="U392" s="40">
        <f>$G392+$I392+$J392+$K392+$L392+$M392+IF(ISBLANK($E392),0,$F392*VLOOKUP($E392,'INFO_Matières recyclables'!$F$4:$H$5,3,0))</f>
        <v>0</v>
      </c>
      <c r="V392" s="40">
        <f>$H392+$N392+$O392+$P392+$Q392+IF(ISBLANK($E392),0,$F392*(1-VLOOKUP($E392,'INFO_Matières recyclables'!F381:H382,3,0)))</f>
        <v>0</v>
      </c>
    </row>
    <row r="393" spans="2:22" x14ac:dyDescent="0.3">
      <c r="B393" s="5"/>
      <c r="C393" s="5"/>
      <c r="D393" s="25"/>
      <c r="E393" s="35"/>
      <c r="F393" s="108"/>
      <c r="G393" s="111"/>
      <c r="H393" s="33"/>
      <c r="I393" s="33"/>
      <c r="J393" s="33"/>
      <c r="K393" s="33"/>
      <c r="L393" s="33"/>
      <c r="M393" s="33"/>
      <c r="N393" s="33"/>
      <c r="O393" s="33"/>
      <c r="P393" s="33"/>
      <c r="Q393" s="112"/>
      <c r="S393" s="40">
        <f>$G393+$H393+IF(ISBLANK($E393),0,$F393*VLOOKUP($E393,'INFO_Matières recyclables'!$F$4:$H$5,2,0))</f>
        <v>0</v>
      </c>
      <c r="T393" s="40">
        <f>$I393+$J393+$K393+$L393+$M393+$N393+$O393+$P393+$Q393+$F393+IF(ISBLANK($E393),0,$F393*(1-VLOOKUP($E393,'INFO_Matières recyclables'!F382:H383,2,0)))</f>
        <v>0</v>
      </c>
      <c r="U393" s="40">
        <f>$G393+$I393+$J393+$K393+$L393+$M393+IF(ISBLANK($E393),0,$F393*VLOOKUP($E393,'INFO_Matières recyclables'!$F$4:$H$5,3,0))</f>
        <v>0</v>
      </c>
      <c r="V393" s="40">
        <f>$H393+$N393+$O393+$P393+$Q393+IF(ISBLANK($E393),0,$F393*(1-VLOOKUP($E393,'INFO_Matières recyclables'!F382:H383,3,0)))</f>
        <v>0</v>
      </c>
    </row>
    <row r="394" spans="2:22" x14ac:dyDescent="0.3">
      <c r="B394" s="5"/>
      <c r="C394" s="5"/>
      <c r="D394" s="25"/>
      <c r="E394" s="35"/>
      <c r="F394" s="108"/>
      <c r="G394" s="111"/>
      <c r="H394" s="33"/>
      <c r="I394" s="33"/>
      <c r="J394" s="33"/>
      <c r="K394" s="33"/>
      <c r="L394" s="33"/>
      <c r="M394" s="33"/>
      <c r="N394" s="33"/>
      <c r="O394" s="33"/>
      <c r="P394" s="33"/>
      <c r="Q394" s="112"/>
      <c r="S394" s="40">
        <f>$G394+$H394+IF(ISBLANK($E394),0,$F394*VLOOKUP($E394,'INFO_Matières recyclables'!$F$4:$H$5,2,0))</f>
        <v>0</v>
      </c>
      <c r="T394" s="40">
        <f>$I394+$J394+$K394+$L394+$M394+$N394+$O394+$P394+$Q394+$F394+IF(ISBLANK($E394),0,$F394*(1-VLOOKUP($E394,'INFO_Matières recyclables'!F383:H384,2,0)))</f>
        <v>0</v>
      </c>
      <c r="U394" s="40">
        <f>$G394+$I394+$J394+$K394+$L394+$M394+IF(ISBLANK($E394),0,$F394*VLOOKUP($E394,'INFO_Matières recyclables'!$F$4:$H$5,3,0))</f>
        <v>0</v>
      </c>
      <c r="V394" s="40">
        <f>$H394+$N394+$O394+$P394+$Q394+IF(ISBLANK($E394),0,$F394*(1-VLOOKUP($E394,'INFO_Matières recyclables'!F383:H384,3,0)))</f>
        <v>0</v>
      </c>
    </row>
    <row r="395" spans="2:22" x14ac:dyDescent="0.3">
      <c r="B395" s="5"/>
      <c r="C395" s="5"/>
      <c r="D395" s="25"/>
      <c r="E395" s="35"/>
      <c r="F395" s="108"/>
      <c r="G395" s="111"/>
      <c r="H395" s="33"/>
      <c r="I395" s="33"/>
      <c r="J395" s="33"/>
      <c r="K395" s="33"/>
      <c r="L395" s="33"/>
      <c r="M395" s="33"/>
      <c r="N395" s="33"/>
      <c r="O395" s="33"/>
      <c r="P395" s="33"/>
      <c r="Q395" s="112"/>
      <c r="S395" s="40">
        <f>$G395+$H395+IF(ISBLANK($E395),0,$F395*VLOOKUP($E395,'INFO_Matières recyclables'!$F$4:$H$5,2,0))</f>
        <v>0</v>
      </c>
      <c r="T395" s="40">
        <f>$I395+$J395+$K395+$L395+$M395+$N395+$O395+$P395+$Q395+$F395+IF(ISBLANK($E395),0,$F395*(1-VLOOKUP($E395,'INFO_Matières recyclables'!F384:H385,2,0)))</f>
        <v>0</v>
      </c>
      <c r="U395" s="40">
        <f>$G395+$I395+$J395+$K395+$L395+$M395+IF(ISBLANK($E395),0,$F395*VLOOKUP($E395,'INFO_Matières recyclables'!$F$4:$H$5,3,0))</f>
        <v>0</v>
      </c>
      <c r="V395" s="40">
        <f>$H395+$N395+$O395+$P395+$Q395+IF(ISBLANK($E395),0,$F395*(1-VLOOKUP($E395,'INFO_Matières recyclables'!F384:H385,3,0)))</f>
        <v>0</v>
      </c>
    </row>
    <row r="396" spans="2:22" x14ac:dyDescent="0.3">
      <c r="B396" s="5"/>
      <c r="C396" s="5"/>
      <c r="D396" s="25"/>
      <c r="E396" s="35"/>
      <c r="F396" s="108"/>
      <c r="G396" s="111"/>
      <c r="H396" s="33"/>
      <c r="I396" s="33"/>
      <c r="J396" s="33"/>
      <c r="K396" s="33"/>
      <c r="L396" s="33"/>
      <c r="M396" s="33"/>
      <c r="N396" s="33"/>
      <c r="O396" s="33"/>
      <c r="P396" s="33"/>
      <c r="Q396" s="112"/>
      <c r="S396" s="40">
        <f>$G396+$H396+IF(ISBLANK($E396),0,$F396*VLOOKUP($E396,'INFO_Matières recyclables'!$F$4:$H$5,2,0))</f>
        <v>0</v>
      </c>
      <c r="T396" s="40">
        <f>$I396+$J396+$K396+$L396+$M396+$N396+$O396+$P396+$Q396+$F396+IF(ISBLANK($E396),0,$F396*(1-VLOOKUP($E396,'INFO_Matières recyclables'!F385:H386,2,0)))</f>
        <v>0</v>
      </c>
      <c r="U396" s="40">
        <f>$G396+$I396+$J396+$K396+$L396+$M396+IF(ISBLANK($E396),0,$F396*VLOOKUP($E396,'INFO_Matières recyclables'!$F$4:$H$5,3,0))</f>
        <v>0</v>
      </c>
      <c r="V396" s="40">
        <f>$H396+$N396+$O396+$P396+$Q396+IF(ISBLANK($E396),0,$F396*(1-VLOOKUP($E396,'INFO_Matières recyclables'!F385:H386,3,0)))</f>
        <v>0</v>
      </c>
    </row>
    <row r="397" spans="2:22" x14ac:dyDescent="0.3">
      <c r="B397" s="5"/>
      <c r="C397" s="5"/>
      <c r="D397" s="25"/>
      <c r="E397" s="35"/>
      <c r="F397" s="108"/>
      <c r="G397" s="111"/>
      <c r="H397" s="33"/>
      <c r="I397" s="33"/>
      <c r="J397" s="33"/>
      <c r="K397" s="33"/>
      <c r="L397" s="33"/>
      <c r="M397" s="33"/>
      <c r="N397" s="33"/>
      <c r="O397" s="33"/>
      <c r="P397" s="33"/>
      <c r="Q397" s="112"/>
      <c r="S397" s="40">
        <f>$G397+$H397+IF(ISBLANK($E397),0,$F397*VLOOKUP($E397,'INFO_Matières recyclables'!$F$4:$H$5,2,0))</f>
        <v>0</v>
      </c>
      <c r="T397" s="40">
        <f>$I397+$J397+$K397+$L397+$M397+$N397+$O397+$P397+$Q397+$F397+IF(ISBLANK($E397),0,$F397*(1-VLOOKUP($E397,'INFO_Matières recyclables'!F386:H387,2,0)))</f>
        <v>0</v>
      </c>
      <c r="U397" s="40">
        <f>$G397+$I397+$J397+$K397+$L397+$M397+IF(ISBLANK($E397),0,$F397*VLOOKUP($E397,'INFO_Matières recyclables'!$F$4:$H$5,3,0))</f>
        <v>0</v>
      </c>
      <c r="V397" s="40">
        <f>$H397+$N397+$O397+$P397+$Q397+IF(ISBLANK($E397),0,$F397*(1-VLOOKUP($E397,'INFO_Matières recyclables'!F386:H387,3,0)))</f>
        <v>0</v>
      </c>
    </row>
    <row r="398" spans="2:22" x14ac:dyDescent="0.3">
      <c r="B398" s="5"/>
      <c r="C398" s="5"/>
      <c r="D398" s="25"/>
      <c r="E398" s="35"/>
      <c r="F398" s="108"/>
      <c r="G398" s="111"/>
      <c r="H398" s="33"/>
      <c r="I398" s="33"/>
      <c r="J398" s="33"/>
      <c r="K398" s="33"/>
      <c r="L398" s="33"/>
      <c r="M398" s="33"/>
      <c r="N398" s="33"/>
      <c r="O398" s="33"/>
      <c r="P398" s="33"/>
      <c r="Q398" s="112"/>
      <c r="S398" s="40">
        <f>$G398+$H398+IF(ISBLANK($E398),0,$F398*VLOOKUP($E398,'INFO_Matières recyclables'!$F$4:$H$5,2,0))</f>
        <v>0</v>
      </c>
      <c r="T398" s="40">
        <f>$I398+$J398+$K398+$L398+$M398+$N398+$O398+$P398+$Q398+$F398+IF(ISBLANK($E398),0,$F398*(1-VLOOKUP($E398,'INFO_Matières recyclables'!F387:H388,2,0)))</f>
        <v>0</v>
      </c>
      <c r="U398" s="40">
        <f>$G398+$I398+$J398+$K398+$L398+$M398+IF(ISBLANK($E398),0,$F398*VLOOKUP($E398,'INFO_Matières recyclables'!$F$4:$H$5,3,0))</f>
        <v>0</v>
      </c>
      <c r="V398" s="40">
        <f>$H398+$N398+$O398+$P398+$Q398+IF(ISBLANK($E398),0,$F398*(1-VLOOKUP($E398,'INFO_Matières recyclables'!F387:H388,3,0)))</f>
        <v>0</v>
      </c>
    </row>
    <row r="399" spans="2:22" x14ac:dyDescent="0.3">
      <c r="B399" s="5"/>
      <c r="C399" s="5"/>
      <c r="D399" s="25"/>
      <c r="E399" s="35"/>
      <c r="F399" s="108"/>
      <c r="G399" s="111"/>
      <c r="H399" s="33"/>
      <c r="I399" s="33"/>
      <c r="J399" s="33"/>
      <c r="K399" s="33"/>
      <c r="L399" s="33"/>
      <c r="M399" s="33"/>
      <c r="N399" s="33"/>
      <c r="O399" s="33"/>
      <c r="P399" s="33"/>
      <c r="Q399" s="112"/>
      <c r="S399" s="40">
        <f>$G399+$H399+IF(ISBLANK($E399),0,$F399*VLOOKUP($E399,'INFO_Matières recyclables'!$F$4:$H$5,2,0))</f>
        <v>0</v>
      </c>
      <c r="T399" s="40">
        <f>$I399+$J399+$K399+$L399+$M399+$N399+$O399+$P399+$Q399+$F399+IF(ISBLANK($E399),0,$F399*(1-VLOOKUP($E399,'INFO_Matières recyclables'!F388:H389,2,0)))</f>
        <v>0</v>
      </c>
      <c r="U399" s="40">
        <f>$G399+$I399+$J399+$K399+$L399+$M399+IF(ISBLANK($E399),0,$F399*VLOOKUP($E399,'INFO_Matières recyclables'!$F$4:$H$5,3,0))</f>
        <v>0</v>
      </c>
      <c r="V399" s="40">
        <f>$H399+$N399+$O399+$P399+$Q399+IF(ISBLANK($E399),0,$F399*(1-VLOOKUP($E399,'INFO_Matières recyclables'!F388:H389,3,0)))</f>
        <v>0</v>
      </c>
    </row>
    <row r="400" spans="2:22" x14ac:dyDescent="0.3">
      <c r="B400" s="5"/>
      <c r="C400" s="5"/>
      <c r="D400" s="25"/>
      <c r="E400" s="35"/>
      <c r="F400" s="108"/>
      <c r="G400" s="111"/>
      <c r="H400" s="33"/>
      <c r="I400" s="33"/>
      <c r="J400" s="33"/>
      <c r="K400" s="33"/>
      <c r="L400" s="33"/>
      <c r="M400" s="33"/>
      <c r="N400" s="33"/>
      <c r="O400" s="33"/>
      <c r="P400" s="33"/>
      <c r="Q400" s="112"/>
      <c r="S400" s="40">
        <f>$G400+$H400+IF(ISBLANK($E400),0,$F400*VLOOKUP($E400,'INFO_Matières recyclables'!$F$4:$H$5,2,0))</f>
        <v>0</v>
      </c>
      <c r="T400" s="40">
        <f>$I400+$J400+$K400+$L400+$M400+$N400+$O400+$P400+$Q400+$F400+IF(ISBLANK($E400),0,$F400*(1-VLOOKUP($E400,'INFO_Matières recyclables'!F389:H390,2,0)))</f>
        <v>0</v>
      </c>
      <c r="U400" s="40">
        <f>$G400+$I400+$J400+$K400+$L400+$M400+IF(ISBLANK($E400),0,$F400*VLOOKUP($E400,'INFO_Matières recyclables'!$F$4:$H$5,3,0))</f>
        <v>0</v>
      </c>
      <c r="V400" s="40">
        <f>$H400+$N400+$O400+$P400+$Q400+IF(ISBLANK($E400),0,$F400*(1-VLOOKUP($E400,'INFO_Matières recyclables'!F389:H390,3,0)))</f>
        <v>0</v>
      </c>
    </row>
    <row r="401" spans="2:22" x14ac:dyDescent="0.3">
      <c r="B401" s="5"/>
      <c r="C401" s="5"/>
      <c r="D401" s="25"/>
      <c r="E401" s="35"/>
      <c r="F401" s="108"/>
      <c r="G401" s="111"/>
      <c r="H401" s="33"/>
      <c r="I401" s="33"/>
      <c r="J401" s="33"/>
      <c r="K401" s="33"/>
      <c r="L401" s="33"/>
      <c r="M401" s="33"/>
      <c r="N401" s="33"/>
      <c r="O401" s="33"/>
      <c r="P401" s="33"/>
      <c r="Q401" s="112"/>
      <c r="S401" s="40">
        <f>$G401+$H401+IF(ISBLANK($E401),0,$F401*VLOOKUP($E401,'INFO_Matières recyclables'!$F$4:$H$5,2,0))</f>
        <v>0</v>
      </c>
      <c r="T401" s="40">
        <f>$I401+$J401+$K401+$L401+$M401+$N401+$O401+$P401+$Q401+$F401+IF(ISBLANK($E401),0,$F401*(1-VLOOKUP($E401,'INFO_Matières recyclables'!F390:H391,2,0)))</f>
        <v>0</v>
      </c>
      <c r="U401" s="40">
        <f>$G401+$I401+$J401+$K401+$L401+$M401+IF(ISBLANK($E401),0,$F401*VLOOKUP($E401,'INFO_Matières recyclables'!$F$4:$H$5,3,0))</f>
        <v>0</v>
      </c>
      <c r="V401" s="40">
        <f>$H401+$N401+$O401+$P401+$Q401+IF(ISBLANK($E401),0,$F401*(1-VLOOKUP($E401,'INFO_Matières recyclables'!F390:H391,3,0)))</f>
        <v>0</v>
      </c>
    </row>
    <row r="402" spans="2:22" x14ac:dyDescent="0.3">
      <c r="B402" s="5"/>
      <c r="C402" s="5"/>
      <c r="D402" s="25"/>
      <c r="E402" s="35"/>
      <c r="F402" s="108"/>
      <c r="G402" s="111"/>
      <c r="H402" s="33"/>
      <c r="I402" s="33"/>
      <c r="J402" s="33"/>
      <c r="K402" s="33"/>
      <c r="L402" s="33"/>
      <c r="M402" s="33"/>
      <c r="N402" s="33"/>
      <c r="O402" s="33"/>
      <c r="P402" s="33"/>
      <c r="Q402" s="112"/>
      <c r="S402" s="40">
        <f>$G402+$H402+IF(ISBLANK($E402),0,$F402*VLOOKUP($E402,'INFO_Matières recyclables'!$F$4:$H$5,2,0))</f>
        <v>0</v>
      </c>
      <c r="T402" s="40">
        <f>$I402+$J402+$K402+$L402+$M402+$N402+$O402+$P402+$Q402+$F402+IF(ISBLANK($E402),0,$F402*(1-VLOOKUP($E402,'INFO_Matières recyclables'!F391:H392,2,0)))</f>
        <v>0</v>
      </c>
      <c r="U402" s="40">
        <f>$G402+$I402+$J402+$K402+$L402+$M402+IF(ISBLANK($E402),0,$F402*VLOOKUP($E402,'INFO_Matières recyclables'!$F$4:$H$5,3,0))</f>
        <v>0</v>
      </c>
      <c r="V402" s="40">
        <f>$H402+$N402+$O402+$P402+$Q402+IF(ISBLANK($E402),0,$F402*(1-VLOOKUP($E402,'INFO_Matières recyclables'!F391:H392,3,0)))</f>
        <v>0</v>
      </c>
    </row>
    <row r="403" spans="2:22" x14ac:dyDescent="0.3">
      <c r="B403" s="5"/>
      <c r="C403" s="5"/>
      <c r="D403" s="25"/>
      <c r="E403" s="35"/>
      <c r="F403" s="108"/>
      <c r="G403" s="111"/>
      <c r="H403" s="33"/>
      <c r="I403" s="33"/>
      <c r="J403" s="33"/>
      <c r="K403" s="33"/>
      <c r="L403" s="33"/>
      <c r="M403" s="33"/>
      <c r="N403" s="33"/>
      <c r="O403" s="33"/>
      <c r="P403" s="33"/>
      <c r="Q403" s="112"/>
      <c r="S403" s="40">
        <f>$G403+$H403+IF(ISBLANK($E403),0,$F403*VLOOKUP($E403,'INFO_Matières recyclables'!$F$4:$H$5,2,0))</f>
        <v>0</v>
      </c>
      <c r="T403" s="40">
        <f>$I403+$J403+$K403+$L403+$M403+$N403+$O403+$P403+$Q403+$F403+IF(ISBLANK($E403),0,$F403*(1-VLOOKUP($E403,'INFO_Matières recyclables'!F392:H393,2,0)))</f>
        <v>0</v>
      </c>
      <c r="U403" s="40">
        <f>$G403+$I403+$J403+$K403+$L403+$M403+IF(ISBLANK($E403),0,$F403*VLOOKUP($E403,'INFO_Matières recyclables'!$F$4:$H$5,3,0))</f>
        <v>0</v>
      </c>
      <c r="V403" s="40">
        <f>$H403+$N403+$O403+$P403+$Q403+IF(ISBLANK($E403),0,$F403*(1-VLOOKUP($E403,'INFO_Matières recyclables'!F392:H393,3,0)))</f>
        <v>0</v>
      </c>
    </row>
    <row r="404" spans="2:22" x14ac:dyDescent="0.3">
      <c r="B404" s="5"/>
      <c r="C404" s="5"/>
      <c r="D404" s="25"/>
      <c r="E404" s="35"/>
      <c r="F404" s="108"/>
      <c r="G404" s="111"/>
      <c r="H404" s="33"/>
      <c r="I404" s="33"/>
      <c r="J404" s="33"/>
      <c r="K404" s="33"/>
      <c r="L404" s="33"/>
      <c r="M404" s="33"/>
      <c r="N404" s="33"/>
      <c r="O404" s="33"/>
      <c r="P404" s="33"/>
      <c r="Q404" s="112"/>
      <c r="S404" s="40">
        <f>$G404+$H404+IF(ISBLANK($E404),0,$F404*VLOOKUP($E404,'INFO_Matières recyclables'!$F$4:$H$5,2,0))</f>
        <v>0</v>
      </c>
      <c r="T404" s="40">
        <f>$I404+$J404+$K404+$L404+$M404+$N404+$O404+$P404+$Q404+$F404+IF(ISBLANK($E404),0,$F404*(1-VLOOKUP($E404,'INFO_Matières recyclables'!F393:H394,2,0)))</f>
        <v>0</v>
      </c>
      <c r="U404" s="40">
        <f>$G404+$I404+$J404+$K404+$L404+$M404+IF(ISBLANK($E404),0,$F404*VLOOKUP($E404,'INFO_Matières recyclables'!$F$4:$H$5,3,0))</f>
        <v>0</v>
      </c>
      <c r="V404" s="40">
        <f>$H404+$N404+$O404+$P404+$Q404+IF(ISBLANK($E404),0,$F404*(1-VLOOKUP($E404,'INFO_Matières recyclables'!F393:H394,3,0)))</f>
        <v>0</v>
      </c>
    </row>
    <row r="405" spans="2:22" x14ac:dyDescent="0.3">
      <c r="B405" s="5"/>
      <c r="C405" s="5"/>
      <c r="D405" s="25"/>
      <c r="E405" s="35"/>
      <c r="F405" s="108"/>
      <c r="G405" s="111"/>
      <c r="H405" s="33"/>
      <c r="I405" s="33"/>
      <c r="J405" s="33"/>
      <c r="K405" s="33"/>
      <c r="L405" s="33"/>
      <c r="M405" s="33"/>
      <c r="N405" s="33"/>
      <c r="O405" s="33"/>
      <c r="P405" s="33"/>
      <c r="Q405" s="112"/>
      <c r="S405" s="40">
        <f>$G405+$H405+IF(ISBLANK($E405),0,$F405*VLOOKUP($E405,'INFO_Matières recyclables'!$F$4:$H$5,2,0))</f>
        <v>0</v>
      </c>
      <c r="T405" s="40">
        <f>$I405+$J405+$K405+$L405+$M405+$N405+$O405+$P405+$Q405+$F405+IF(ISBLANK($E405),0,$F405*(1-VLOOKUP($E405,'INFO_Matières recyclables'!F394:H395,2,0)))</f>
        <v>0</v>
      </c>
      <c r="U405" s="40">
        <f>$G405+$I405+$J405+$K405+$L405+$M405+IF(ISBLANK($E405),0,$F405*VLOOKUP($E405,'INFO_Matières recyclables'!$F$4:$H$5,3,0))</f>
        <v>0</v>
      </c>
      <c r="V405" s="40">
        <f>$H405+$N405+$O405+$P405+$Q405+IF(ISBLANK($E405),0,$F405*(1-VLOOKUP($E405,'INFO_Matières recyclables'!F394:H395,3,0)))</f>
        <v>0</v>
      </c>
    </row>
    <row r="406" spans="2:22" x14ac:dyDescent="0.3">
      <c r="B406" s="5"/>
      <c r="C406" s="5"/>
      <c r="D406" s="25"/>
      <c r="E406" s="35"/>
      <c r="F406" s="108"/>
      <c r="G406" s="111"/>
      <c r="H406" s="33"/>
      <c r="I406" s="33"/>
      <c r="J406" s="33"/>
      <c r="K406" s="33"/>
      <c r="L406" s="33"/>
      <c r="M406" s="33"/>
      <c r="N406" s="33"/>
      <c r="O406" s="33"/>
      <c r="P406" s="33"/>
      <c r="Q406" s="112"/>
      <c r="S406" s="40">
        <f>$G406+$H406+IF(ISBLANK($E406),0,$F406*VLOOKUP($E406,'INFO_Matières recyclables'!$F$4:$H$5,2,0))</f>
        <v>0</v>
      </c>
      <c r="T406" s="40">
        <f>$I406+$J406+$K406+$L406+$M406+$N406+$O406+$P406+$Q406+$F406+IF(ISBLANK($E406),0,$F406*(1-VLOOKUP($E406,'INFO_Matières recyclables'!F395:H396,2,0)))</f>
        <v>0</v>
      </c>
      <c r="U406" s="40">
        <f>$G406+$I406+$J406+$K406+$L406+$M406+IF(ISBLANK($E406),0,$F406*VLOOKUP($E406,'INFO_Matières recyclables'!$F$4:$H$5,3,0))</f>
        <v>0</v>
      </c>
      <c r="V406" s="40">
        <f>$H406+$N406+$O406+$P406+$Q406+IF(ISBLANK($E406),0,$F406*(1-VLOOKUP($E406,'INFO_Matières recyclables'!F395:H396,3,0)))</f>
        <v>0</v>
      </c>
    </row>
    <row r="407" spans="2:22" x14ac:dyDescent="0.3">
      <c r="B407" s="5"/>
      <c r="C407" s="5"/>
      <c r="D407" s="25"/>
      <c r="E407" s="35"/>
      <c r="F407" s="108"/>
      <c r="G407" s="111"/>
      <c r="H407" s="33"/>
      <c r="I407" s="33"/>
      <c r="J407" s="33"/>
      <c r="K407" s="33"/>
      <c r="L407" s="33"/>
      <c r="M407" s="33"/>
      <c r="N407" s="33"/>
      <c r="O407" s="33"/>
      <c r="P407" s="33"/>
      <c r="Q407" s="112"/>
      <c r="S407" s="40">
        <f>$G407+$H407+IF(ISBLANK($E407),0,$F407*VLOOKUP($E407,'INFO_Matières recyclables'!$F$4:$H$5,2,0))</f>
        <v>0</v>
      </c>
      <c r="T407" s="40">
        <f>$I407+$J407+$K407+$L407+$M407+$N407+$O407+$P407+$Q407+$F407+IF(ISBLANK($E407),0,$F407*(1-VLOOKUP($E407,'INFO_Matières recyclables'!F396:H397,2,0)))</f>
        <v>0</v>
      </c>
      <c r="U407" s="40">
        <f>$G407+$I407+$J407+$K407+$L407+$M407+IF(ISBLANK($E407),0,$F407*VLOOKUP($E407,'INFO_Matières recyclables'!$F$4:$H$5,3,0))</f>
        <v>0</v>
      </c>
      <c r="V407" s="40">
        <f>$H407+$N407+$O407+$P407+$Q407+IF(ISBLANK($E407),0,$F407*(1-VLOOKUP($E407,'INFO_Matières recyclables'!F396:H397,3,0)))</f>
        <v>0</v>
      </c>
    </row>
    <row r="408" spans="2:22" x14ac:dyDescent="0.3">
      <c r="B408" s="5"/>
      <c r="C408" s="5"/>
      <c r="D408" s="25"/>
      <c r="E408" s="35"/>
      <c r="F408" s="108"/>
      <c r="G408" s="111"/>
      <c r="H408" s="33"/>
      <c r="I408" s="33"/>
      <c r="J408" s="33"/>
      <c r="K408" s="33"/>
      <c r="L408" s="33"/>
      <c r="M408" s="33"/>
      <c r="N408" s="33"/>
      <c r="O408" s="33"/>
      <c r="P408" s="33"/>
      <c r="Q408" s="112"/>
      <c r="S408" s="40">
        <f>$G408+$H408+IF(ISBLANK($E408),0,$F408*VLOOKUP($E408,'INFO_Matières recyclables'!$F$4:$H$5,2,0))</f>
        <v>0</v>
      </c>
      <c r="T408" s="40">
        <f>$I408+$J408+$K408+$L408+$M408+$N408+$O408+$P408+$Q408+$F408+IF(ISBLANK($E408),0,$F408*(1-VLOOKUP($E408,'INFO_Matières recyclables'!F397:H398,2,0)))</f>
        <v>0</v>
      </c>
      <c r="U408" s="40">
        <f>$G408+$I408+$J408+$K408+$L408+$M408+IF(ISBLANK($E408),0,$F408*VLOOKUP($E408,'INFO_Matières recyclables'!$F$4:$H$5,3,0))</f>
        <v>0</v>
      </c>
      <c r="V408" s="40">
        <f>$H408+$N408+$O408+$P408+$Q408+IF(ISBLANK($E408),0,$F408*(1-VLOOKUP($E408,'INFO_Matières recyclables'!F397:H398,3,0)))</f>
        <v>0</v>
      </c>
    </row>
    <row r="409" spans="2:22" x14ac:dyDescent="0.3">
      <c r="B409" s="5"/>
      <c r="C409" s="5"/>
      <c r="D409" s="25"/>
      <c r="E409" s="35"/>
      <c r="F409" s="108"/>
      <c r="G409" s="111"/>
      <c r="H409" s="33"/>
      <c r="I409" s="33"/>
      <c r="J409" s="33"/>
      <c r="K409" s="33"/>
      <c r="L409" s="33"/>
      <c r="M409" s="33"/>
      <c r="N409" s="33"/>
      <c r="O409" s="33"/>
      <c r="P409" s="33"/>
      <c r="Q409" s="112"/>
      <c r="S409" s="40">
        <f>$G409+$H409+IF(ISBLANK($E409),0,$F409*VLOOKUP($E409,'INFO_Matières recyclables'!$F$4:$H$5,2,0))</f>
        <v>0</v>
      </c>
      <c r="T409" s="40">
        <f>$I409+$J409+$K409+$L409+$M409+$N409+$O409+$P409+$Q409+$F409+IF(ISBLANK($E409),0,$F409*(1-VLOOKUP($E409,'INFO_Matières recyclables'!F398:H399,2,0)))</f>
        <v>0</v>
      </c>
      <c r="U409" s="40">
        <f>$G409+$I409+$J409+$K409+$L409+$M409+IF(ISBLANK($E409),0,$F409*VLOOKUP($E409,'INFO_Matières recyclables'!$F$4:$H$5,3,0))</f>
        <v>0</v>
      </c>
      <c r="V409" s="40">
        <f>$H409+$N409+$O409+$P409+$Q409+IF(ISBLANK($E409),0,$F409*(1-VLOOKUP($E409,'INFO_Matières recyclables'!F398:H399,3,0)))</f>
        <v>0</v>
      </c>
    </row>
    <row r="410" spans="2:22" x14ac:dyDescent="0.3">
      <c r="B410" s="5"/>
      <c r="C410" s="5"/>
      <c r="D410" s="25"/>
      <c r="E410" s="35"/>
      <c r="F410" s="108"/>
      <c r="G410" s="111"/>
      <c r="H410" s="33"/>
      <c r="I410" s="33"/>
      <c r="J410" s="33"/>
      <c r="K410" s="33"/>
      <c r="L410" s="33"/>
      <c r="M410" s="33"/>
      <c r="N410" s="33"/>
      <c r="O410" s="33"/>
      <c r="P410" s="33"/>
      <c r="Q410" s="112"/>
      <c r="S410" s="40">
        <f>$G410+$H410+IF(ISBLANK($E410),0,$F410*VLOOKUP($E410,'INFO_Matières recyclables'!$F$4:$H$5,2,0))</f>
        <v>0</v>
      </c>
      <c r="T410" s="40">
        <f>$I410+$J410+$K410+$L410+$M410+$N410+$O410+$P410+$Q410+$F410+IF(ISBLANK($E410),0,$F410*(1-VLOOKUP($E410,'INFO_Matières recyclables'!F399:H400,2,0)))</f>
        <v>0</v>
      </c>
      <c r="U410" s="40">
        <f>$G410+$I410+$J410+$K410+$L410+$M410+IF(ISBLANK($E410),0,$F410*VLOOKUP($E410,'INFO_Matières recyclables'!$F$4:$H$5,3,0))</f>
        <v>0</v>
      </c>
      <c r="V410" s="40">
        <f>$H410+$N410+$O410+$P410+$Q410+IF(ISBLANK($E410),0,$F410*(1-VLOOKUP($E410,'INFO_Matières recyclables'!F399:H400,3,0)))</f>
        <v>0</v>
      </c>
    </row>
    <row r="411" spans="2:22" x14ac:dyDescent="0.3">
      <c r="B411" s="5"/>
      <c r="C411" s="5"/>
      <c r="D411" s="25"/>
      <c r="E411" s="35"/>
      <c r="F411" s="108"/>
      <c r="G411" s="111"/>
      <c r="H411" s="33"/>
      <c r="I411" s="33"/>
      <c r="J411" s="33"/>
      <c r="K411" s="33"/>
      <c r="L411" s="33"/>
      <c r="M411" s="33"/>
      <c r="N411" s="33"/>
      <c r="O411" s="33"/>
      <c r="P411" s="33"/>
      <c r="Q411" s="112"/>
      <c r="S411" s="40">
        <f>$G411+$H411+IF(ISBLANK($E411),0,$F411*VLOOKUP($E411,'INFO_Matières recyclables'!$F$4:$H$5,2,0))</f>
        <v>0</v>
      </c>
      <c r="T411" s="40">
        <f>$I411+$J411+$K411+$L411+$M411+$N411+$O411+$P411+$Q411+$F411+IF(ISBLANK($E411),0,$F411*(1-VLOOKUP($E411,'INFO_Matières recyclables'!F400:H401,2,0)))</f>
        <v>0</v>
      </c>
      <c r="U411" s="40">
        <f>$G411+$I411+$J411+$K411+$L411+$M411+IF(ISBLANK($E411),0,$F411*VLOOKUP($E411,'INFO_Matières recyclables'!$F$4:$H$5,3,0))</f>
        <v>0</v>
      </c>
      <c r="V411" s="40">
        <f>$H411+$N411+$O411+$P411+$Q411+IF(ISBLANK($E411),0,$F411*(1-VLOOKUP($E411,'INFO_Matières recyclables'!F400:H401,3,0)))</f>
        <v>0</v>
      </c>
    </row>
    <row r="412" spans="2:22" x14ac:dyDescent="0.3">
      <c r="B412" s="5"/>
      <c r="C412" s="5"/>
      <c r="D412" s="25"/>
      <c r="E412" s="35"/>
      <c r="F412" s="108"/>
      <c r="G412" s="111"/>
      <c r="H412" s="33"/>
      <c r="I412" s="33"/>
      <c r="J412" s="33"/>
      <c r="K412" s="33"/>
      <c r="L412" s="33"/>
      <c r="M412" s="33"/>
      <c r="N412" s="33"/>
      <c r="O412" s="33"/>
      <c r="P412" s="33"/>
      <c r="Q412" s="112"/>
      <c r="S412" s="40">
        <f>$G412+$H412+IF(ISBLANK($E412),0,$F412*VLOOKUP($E412,'INFO_Matières recyclables'!$F$4:$H$5,2,0))</f>
        <v>0</v>
      </c>
      <c r="T412" s="40">
        <f>$I412+$J412+$K412+$L412+$M412+$N412+$O412+$P412+$Q412+$F412+IF(ISBLANK($E412),0,$F412*(1-VLOOKUP($E412,'INFO_Matières recyclables'!F401:H402,2,0)))</f>
        <v>0</v>
      </c>
      <c r="U412" s="40">
        <f>$G412+$I412+$J412+$K412+$L412+$M412+IF(ISBLANK($E412),0,$F412*VLOOKUP($E412,'INFO_Matières recyclables'!$F$4:$H$5,3,0))</f>
        <v>0</v>
      </c>
      <c r="V412" s="40">
        <f>$H412+$N412+$O412+$P412+$Q412+IF(ISBLANK($E412),0,$F412*(1-VLOOKUP($E412,'INFO_Matières recyclables'!F401:H402,3,0)))</f>
        <v>0</v>
      </c>
    </row>
    <row r="413" spans="2:22" x14ac:dyDescent="0.3">
      <c r="B413" s="5"/>
      <c r="C413" s="5"/>
      <c r="D413" s="25"/>
      <c r="E413" s="35"/>
      <c r="F413" s="108"/>
      <c r="G413" s="111"/>
      <c r="H413" s="33"/>
      <c r="I413" s="33"/>
      <c r="J413" s="33"/>
      <c r="K413" s="33"/>
      <c r="L413" s="33"/>
      <c r="M413" s="33"/>
      <c r="N413" s="33"/>
      <c r="O413" s="33"/>
      <c r="P413" s="33"/>
      <c r="Q413" s="112"/>
      <c r="S413" s="40">
        <f>$G413+$H413+IF(ISBLANK($E413),0,$F413*VLOOKUP($E413,'INFO_Matières recyclables'!$F$4:$H$5,2,0))</f>
        <v>0</v>
      </c>
      <c r="T413" s="40">
        <f>$I413+$J413+$K413+$L413+$M413+$N413+$O413+$P413+$Q413+$F413+IF(ISBLANK($E413),0,$F413*(1-VLOOKUP($E413,'INFO_Matières recyclables'!F402:H403,2,0)))</f>
        <v>0</v>
      </c>
      <c r="U413" s="40">
        <f>$G413+$I413+$J413+$K413+$L413+$M413+IF(ISBLANK($E413),0,$F413*VLOOKUP($E413,'INFO_Matières recyclables'!$F$4:$H$5,3,0))</f>
        <v>0</v>
      </c>
      <c r="V413" s="40">
        <f>$H413+$N413+$O413+$P413+$Q413+IF(ISBLANK($E413),0,$F413*(1-VLOOKUP($E413,'INFO_Matières recyclables'!F402:H403,3,0)))</f>
        <v>0</v>
      </c>
    </row>
    <row r="414" spans="2:22" x14ac:dyDescent="0.3">
      <c r="B414" s="5"/>
      <c r="C414" s="5"/>
      <c r="D414" s="25"/>
      <c r="E414" s="35"/>
      <c r="F414" s="108"/>
      <c r="G414" s="111"/>
      <c r="H414" s="33"/>
      <c r="I414" s="33"/>
      <c r="J414" s="33"/>
      <c r="K414" s="33"/>
      <c r="L414" s="33"/>
      <c r="M414" s="33"/>
      <c r="N414" s="33"/>
      <c r="O414" s="33"/>
      <c r="P414" s="33"/>
      <c r="Q414" s="112"/>
      <c r="S414" s="40">
        <f>$G414+$H414+IF(ISBLANK($E414),0,$F414*VLOOKUP($E414,'INFO_Matières recyclables'!$F$4:$H$5,2,0))</f>
        <v>0</v>
      </c>
      <c r="T414" s="40">
        <f>$I414+$J414+$K414+$L414+$M414+$N414+$O414+$P414+$Q414+$F414+IF(ISBLANK($E414),0,$F414*(1-VLOOKUP($E414,'INFO_Matières recyclables'!F403:H404,2,0)))</f>
        <v>0</v>
      </c>
      <c r="U414" s="40">
        <f>$G414+$I414+$J414+$K414+$L414+$M414+IF(ISBLANK($E414),0,$F414*VLOOKUP($E414,'INFO_Matières recyclables'!$F$4:$H$5,3,0))</f>
        <v>0</v>
      </c>
      <c r="V414" s="40">
        <f>$H414+$N414+$O414+$P414+$Q414+IF(ISBLANK($E414),0,$F414*(1-VLOOKUP($E414,'INFO_Matières recyclables'!F403:H404,3,0)))</f>
        <v>0</v>
      </c>
    </row>
    <row r="415" spans="2:22" x14ac:dyDescent="0.3">
      <c r="B415" s="5"/>
      <c r="C415" s="5"/>
      <c r="D415" s="25"/>
      <c r="E415" s="35"/>
      <c r="F415" s="108"/>
      <c r="G415" s="111"/>
      <c r="H415" s="33"/>
      <c r="I415" s="33"/>
      <c r="J415" s="33"/>
      <c r="K415" s="33"/>
      <c r="L415" s="33"/>
      <c r="M415" s="33"/>
      <c r="N415" s="33"/>
      <c r="O415" s="33"/>
      <c r="P415" s="33"/>
      <c r="Q415" s="112"/>
      <c r="S415" s="40">
        <f>$G415+$H415+IF(ISBLANK($E415),0,$F415*VLOOKUP($E415,'INFO_Matières recyclables'!$F$4:$H$5,2,0))</f>
        <v>0</v>
      </c>
      <c r="T415" s="40">
        <f>$I415+$J415+$K415+$L415+$M415+$N415+$O415+$P415+$Q415+$F415+IF(ISBLANK($E415),0,$F415*(1-VLOOKUP($E415,'INFO_Matières recyclables'!F404:H405,2,0)))</f>
        <v>0</v>
      </c>
      <c r="U415" s="40">
        <f>$G415+$I415+$J415+$K415+$L415+$M415+IF(ISBLANK($E415),0,$F415*VLOOKUP($E415,'INFO_Matières recyclables'!$F$4:$H$5,3,0))</f>
        <v>0</v>
      </c>
      <c r="V415" s="40">
        <f>$H415+$N415+$O415+$P415+$Q415+IF(ISBLANK($E415),0,$F415*(1-VLOOKUP($E415,'INFO_Matières recyclables'!F404:H405,3,0)))</f>
        <v>0</v>
      </c>
    </row>
    <row r="416" spans="2:22" x14ac:dyDescent="0.3">
      <c r="B416" s="5"/>
      <c r="C416" s="5"/>
      <c r="D416" s="25"/>
      <c r="E416" s="35"/>
      <c r="F416" s="108"/>
      <c r="G416" s="111"/>
      <c r="H416" s="33"/>
      <c r="I416" s="33"/>
      <c r="J416" s="33"/>
      <c r="K416" s="33"/>
      <c r="L416" s="33"/>
      <c r="M416" s="33"/>
      <c r="N416" s="33"/>
      <c r="O416" s="33"/>
      <c r="P416" s="33"/>
      <c r="Q416" s="112"/>
      <c r="S416" s="40">
        <f>$G416+$H416+IF(ISBLANK($E416),0,$F416*VLOOKUP($E416,'INFO_Matières recyclables'!$F$4:$H$5,2,0))</f>
        <v>0</v>
      </c>
      <c r="T416" s="40">
        <f>$I416+$J416+$K416+$L416+$M416+$N416+$O416+$P416+$Q416+$F416+IF(ISBLANK($E416),0,$F416*(1-VLOOKUP($E416,'INFO_Matières recyclables'!F405:H406,2,0)))</f>
        <v>0</v>
      </c>
      <c r="U416" s="40">
        <f>$G416+$I416+$J416+$K416+$L416+$M416+IF(ISBLANK($E416),0,$F416*VLOOKUP($E416,'INFO_Matières recyclables'!$F$4:$H$5,3,0))</f>
        <v>0</v>
      </c>
      <c r="V416" s="40">
        <f>$H416+$N416+$O416+$P416+$Q416+IF(ISBLANK($E416),0,$F416*(1-VLOOKUP($E416,'INFO_Matières recyclables'!F405:H406,3,0)))</f>
        <v>0</v>
      </c>
    </row>
    <row r="417" spans="2:22" x14ac:dyDescent="0.3">
      <c r="B417" s="5"/>
      <c r="C417" s="5"/>
      <c r="D417" s="25"/>
      <c r="E417" s="35"/>
      <c r="F417" s="108"/>
      <c r="G417" s="111"/>
      <c r="H417" s="33"/>
      <c r="I417" s="33"/>
      <c r="J417" s="33"/>
      <c r="K417" s="33"/>
      <c r="L417" s="33"/>
      <c r="M417" s="33"/>
      <c r="N417" s="33"/>
      <c r="O417" s="33"/>
      <c r="P417" s="33"/>
      <c r="Q417" s="112"/>
      <c r="S417" s="40">
        <f>$G417+$H417+IF(ISBLANK($E417),0,$F417*VLOOKUP($E417,'INFO_Matières recyclables'!$F$4:$H$5,2,0))</f>
        <v>0</v>
      </c>
      <c r="T417" s="40">
        <f>$I417+$J417+$K417+$L417+$M417+$N417+$O417+$P417+$Q417+$F417+IF(ISBLANK($E417),0,$F417*(1-VLOOKUP($E417,'INFO_Matières recyclables'!F406:H407,2,0)))</f>
        <v>0</v>
      </c>
      <c r="U417" s="40">
        <f>$G417+$I417+$J417+$K417+$L417+$M417+IF(ISBLANK($E417),0,$F417*VLOOKUP($E417,'INFO_Matières recyclables'!$F$4:$H$5,3,0))</f>
        <v>0</v>
      </c>
      <c r="V417" s="40">
        <f>$H417+$N417+$O417+$P417+$Q417+IF(ISBLANK($E417),0,$F417*(1-VLOOKUP($E417,'INFO_Matières recyclables'!F406:H407,3,0)))</f>
        <v>0</v>
      </c>
    </row>
    <row r="418" spans="2:22" x14ac:dyDescent="0.3">
      <c r="B418" s="5"/>
      <c r="C418" s="5"/>
      <c r="D418" s="25"/>
      <c r="E418" s="35"/>
      <c r="F418" s="108"/>
      <c r="G418" s="111"/>
      <c r="H418" s="33"/>
      <c r="I418" s="33"/>
      <c r="J418" s="33"/>
      <c r="K418" s="33"/>
      <c r="L418" s="33"/>
      <c r="M418" s="33"/>
      <c r="N418" s="33"/>
      <c r="O418" s="33"/>
      <c r="P418" s="33"/>
      <c r="Q418" s="112"/>
      <c r="S418" s="40">
        <f>$G418+$H418+IF(ISBLANK($E418),0,$F418*VLOOKUP($E418,'INFO_Matières recyclables'!$F$4:$H$5,2,0))</f>
        <v>0</v>
      </c>
      <c r="T418" s="40">
        <f>$I418+$J418+$K418+$L418+$M418+$N418+$O418+$P418+$Q418+$F418+IF(ISBLANK($E418),0,$F418*(1-VLOOKUP($E418,'INFO_Matières recyclables'!F407:H408,2,0)))</f>
        <v>0</v>
      </c>
      <c r="U418" s="40">
        <f>$G418+$I418+$J418+$K418+$L418+$M418+IF(ISBLANK($E418),0,$F418*VLOOKUP($E418,'INFO_Matières recyclables'!$F$4:$H$5,3,0))</f>
        <v>0</v>
      </c>
      <c r="V418" s="40">
        <f>$H418+$N418+$O418+$P418+$Q418+IF(ISBLANK($E418),0,$F418*(1-VLOOKUP($E418,'INFO_Matières recyclables'!F407:H408,3,0)))</f>
        <v>0</v>
      </c>
    </row>
    <row r="419" spans="2:22" x14ac:dyDescent="0.3">
      <c r="B419" s="5"/>
      <c r="C419" s="5"/>
      <c r="D419" s="25"/>
      <c r="E419" s="35"/>
      <c r="F419" s="108"/>
      <c r="G419" s="111"/>
      <c r="H419" s="33"/>
      <c r="I419" s="33"/>
      <c r="J419" s="33"/>
      <c r="K419" s="33"/>
      <c r="L419" s="33"/>
      <c r="M419" s="33"/>
      <c r="N419" s="33"/>
      <c r="O419" s="33"/>
      <c r="P419" s="33"/>
      <c r="Q419" s="112"/>
      <c r="S419" s="40">
        <f>$G419+$H419+IF(ISBLANK($E419),0,$F419*VLOOKUP($E419,'INFO_Matières recyclables'!$F$4:$H$5,2,0))</f>
        <v>0</v>
      </c>
      <c r="T419" s="40">
        <f>$I419+$J419+$K419+$L419+$M419+$N419+$O419+$P419+$Q419+$F419+IF(ISBLANK($E419),0,$F419*(1-VLOOKUP($E419,'INFO_Matières recyclables'!F408:H409,2,0)))</f>
        <v>0</v>
      </c>
      <c r="U419" s="40">
        <f>$G419+$I419+$J419+$K419+$L419+$M419+IF(ISBLANK($E419),0,$F419*VLOOKUP($E419,'INFO_Matières recyclables'!$F$4:$H$5,3,0))</f>
        <v>0</v>
      </c>
      <c r="V419" s="40">
        <f>$H419+$N419+$O419+$P419+$Q419+IF(ISBLANK($E419),0,$F419*(1-VLOOKUP($E419,'INFO_Matières recyclables'!F408:H409,3,0)))</f>
        <v>0</v>
      </c>
    </row>
    <row r="420" spans="2:22" x14ac:dyDescent="0.3">
      <c r="B420" s="5"/>
      <c r="C420" s="5"/>
      <c r="D420" s="25"/>
      <c r="E420" s="35"/>
      <c r="F420" s="108"/>
      <c r="G420" s="111"/>
      <c r="H420" s="33"/>
      <c r="I420" s="33"/>
      <c r="J420" s="33"/>
      <c r="K420" s="33"/>
      <c r="L420" s="33"/>
      <c r="M420" s="33"/>
      <c r="N420" s="33"/>
      <c r="O420" s="33"/>
      <c r="P420" s="33"/>
      <c r="Q420" s="112"/>
      <c r="S420" s="40">
        <f>$G420+$H420+IF(ISBLANK($E420),0,$F420*VLOOKUP($E420,'INFO_Matières recyclables'!$F$4:$H$5,2,0))</f>
        <v>0</v>
      </c>
      <c r="T420" s="40">
        <f>$I420+$J420+$K420+$L420+$M420+$N420+$O420+$P420+$Q420+$F420+IF(ISBLANK($E420),0,$F420*(1-VLOOKUP($E420,'INFO_Matières recyclables'!F409:H410,2,0)))</f>
        <v>0</v>
      </c>
      <c r="U420" s="40">
        <f>$G420+$I420+$J420+$K420+$L420+$M420+IF(ISBLANK($E420),0,$F420*VLOOKUP($E420,'INFO_Matières recyclables'!$F$4:$H$5,3,0))</f>
        <v>0</v>
      </c>
      <c r="V420" s="40">
        <f>$H420+$N420+$O420+$P420+$Q420+IF(ISBLANK($E420),0,$F420*(1-VLOOKUP($E420,'INFO_Matières recyclables'!F409:H410,3,0)))</f>
        <v>0</v>
      </c>
    </row>
    <row r="421" spans="2:22" x14ac:dyDescent="0.3">
      <c r="B421" s="5"/>
      <c r="C421" s="5"/>
      <c r="D421" s="25"/>
      <c r="E421" s="35"/>
      <c r="F421" s="108"/>
      <c r="G421" s="111"/>
      <c r="H421" s="33"/>
      <c r="I421" s="33"/>
      <c r="J421" s="33"/>
      <c r="K421" s="33"/>
      <c r="L421" s="33"/>
      <c r="M421" s="33"/>
      <c r="N421" s="33"/>
      <c r="O421" s="33"/>
      <c r="P421" s="33"/>
      <c r="Q421" s="112"/>
      <c r="S421" s="40">
        <f>$G421+$H421+IF(ISBLANK($E421),0,$F421*VLOOKUP($E421,'INFO_Matières recyclables'!$F$4:$H$5,2,0))</f>
        <v>0</v>
      </c>
      <c r="T421" s="40">
        <f>$I421+$J421+$K421+$L421+$M421+$N421+$O421+$P421+$Q421+$F421+IF(ISBLANK($E421),0,$F421*(1-VLOOKUP($E421,'INFO_Matières recyclables'!F410:H411,2,0)))</f>
        <v>0</v>
      </c>
      <c r="U421" s="40">
        <f>$G421+$I421+$J421+$K421+$L421+$M421+IF(ISBLANK($E421),0,$F421*VLOOKUP($E421,'INFO_Matières recyclables'!$F$4:$H$5,3,0))</f>
        <v>0</v>
      </c>
      <c r="V421" s="40">
        <f>$H421+$N421+$O421+$P421+$Q421+IF(ISBLANK($E421),0,$F421*(1-VLOOKUP($E421,'INFO_Matières recyclables'!F410:H411,3,0)))</f>
        <v>0</v>
      </c>
    </row>
    <row r="422" spans="2:22" x14ac:dyDescent="0.3">
      <c r="B422" s="5"/>
      <c r="C422" s="5"/>
      <c r="D422" s="25"/>
      <c r="E422" s="35"/>
      <c r="F422" s="108"/>
      <c r="G422" s="111"/>
      <c r="H422" s="33"/>
      <c r="I422" s="33"/>
      <c r="J422" s="33"/>
      <c r="K422" s="33"/>
      <c r="L422" s="33"/>
      <c r="M422" s="33"/>
      <c r="N422" s="33"/>
      <c r="O422" s="33"/>
      <c r="P422" s="33"/>
      <c r="Q422" s="112"/>
      <c r="S422" s="40">
        <f>$G422+$H422+IF(ISBLANK($E422),0,$F422*VLOOKUP($E422,'INFO_Matières recyclables'!$F$4:$H$5,2,0))</f>
        <v>0</v>
      </c>
      <c r="T422" s="40">
        <f>$I422+$J422+$K422+$L422+$M422+$N422+$O422+$P422+$Q422+$F422+IF(ISBLANK($E422),0,$F422*(1-VLOOKUP($E422,'INFO_Matières recyclables'!F411:H412,2,0)))</f>
        <v>0</v>
      </c>
      <c r="U422" s="40">
        <f>$G422+$I422+$J422+$K422+$L422+$M422+IF(ISBLANK($E422),0,$F422*VLOOKUP($E422,'INFO_Matières recyclables'!$F$4:$H$5,3,0))</f>
        <v>0</v>
      </c>
      <c r="V422" s="40">
        <f>$H422+$N422+$O422+$P422+$Q422+IF(ISBLANK($E422),0,$F422*(1-VLOOKUP($E422,'INFO_Matières recyclables'!F411:H412,3,0)))</f>
        <v>0</v>
      </c>
    </row>
    <row r="423" spans="2:22" x14ac:dyDescent="0.3">
      <c r="B423" s="5"/>
      <c r="C423" s="5"/>
      <c r="D423" s="25"/>
      <c r="E423" s="35"/>
      <c r="F423" s="108"/>
      <c r="G423" s="111"/>
      <c r="H423" s="33"/>
      <c r="I423" s="33"/>
      <c r="J423" s="33"/>
      <c r="K423" s="33"/>
      <c r="L423" s="33"/>
      <c r="M423" s="33"/>
      <c r="N423" s="33"/>
      <c r="O423" s="33"/>
      <c r="P423" s="33"/>
      <c r="Q423" s="112"/>
      <c r="S423" s="40">
        <f>$G423+$H423+IF(ISBLANK($E423),0,$F423*VLOOKUP($E423,'INFO_Matières recyclables'!$F$4:$H$5,2,0))</f>
        <v>0</v>
      </c>
      <c r="T423" s="40">
        <f>$I423+$J423+$K423+$L423+$M423+$N423+$O423+$P423+$Q423+$F423+IF(ISBLANK($E423),0,$F423*(1-VLOOKUP($E423,'INFO_Matières recyclables'!F412:H413,2,0)))</f>
        <v>0</v>
      </c>
      <c r="U423" s="40">
        <f>$G423+$I423+$J423+$K423+$L423+$M423+IF(ISBLANK($E423),0,$F423*VLOOKUP($E423,'INFO_Matières recyclables'!$F$4:$H$5,3,0))</f>
        <v>0</v>
      </c>
      <c r="V423" s="40">
        <f>$H423+$N423+$O423+$P423+$Q423+IF(ISBLANK($E423),0,$F423*(1-VLOOKUP($E423,'INFO_Matières recyclables'!F412:H413,3,0)))</f>
        <v>0</v>
      </c>
    </row>
    <row r="424" spans="2:22" x14ac:dyDescent="0.3">
      <c r="B424" s="5"/>
      <c r="C424" s="5"/>
      <c r="D424" s="25"/>
      <c r="E424" s="35"/>
      <c r="F424" s="108"/>
      <c r="G424" s="111"/>
      <c r="H424" s="33"/>
      <c r="I424" s="33"/>
      <c r="J424" s="33"/>
      <c r="K424" s="33"/>
      <c r="L424" s="33"/>
      <c r="M424" s="33"/>
      <c r="N424" s="33"/>
      <c r="O424" s="33"/>
      <c r="P424" s="33"/>
      <c r="Q424" s="112"/>
      <c r="S424" s="40">
        <f>$G424+$H424+IF(ISBLANK($E424),0,$F424*VLOOKUP($E424,'INFO_Matières recyclables'!$F$4:$H$5,2,0))</f>
        <v>0</v>
      </c>
      <c r="T424" s="40">
        <f>$I424+$J424+$K424+$L424+$M424+$N424+$O424+$P424+$Q424+$F424+IF(ISBLANK($E424),0,$F424*(1-VLOOKUP($E424,'INFO_Matières recyclables'!F413:H414,2,0)))</f>
        <v>0</v>
      </c>
      <c r="U424" s="40">
        <f>$G424+$I424+$J424+$K424+$L424+$M424+IF(ISBLANK($E424),0,$F424*VLOOKUP($E424,'INFO_Matières recyclables'!$F$4:$H$5,3,0))</f>
        <v>0</v>
      </c>
      <c r="V424" s="40">
        <f>$H424+$N424+$O424+$P424+$Q424+IF(ISBLANK($E424),0,$F424*(1-VLOOKUP($E424,'INFO_Matières recyclables'!F413:H414,3,0)))</f>
        <v>0</v>
      </c>
    </row>
    <row r="425" spans="2:22" x14ac:dyDescent="0.3">
      <c r="B425" s="5"/>
      <c r="C425" s="5"/>
      <c r="D425" s="25"/>
      <c r="E425" s="35"/>
      <c r="F425" s="108"/>
      <c r="G425" s="111"/>
      <c r="H425" s="33"/>
      <c r="I425" s="33"/>
      <c r="J425" s="33"/>
      <c r="K425" s="33"/>
      <c r="L425" s="33"/>
      <c r="M425" s="33"/>
      <c r="N425" s="33"/>
      <c r="O425" s="33"/>
      <c r="P425" s="33"/>
      <c r="Q425" s="112"/>
      <c r="S425" s="40">
        <f>$G425+$H425+IF(ISBLANK($E425),0,$F425*VLOOKUP($E425,'INFO_Matières recyclables'!$F$4:$H$5,2,0))</f>
        <v>0</v>
      </c>
      <c r="T425" s="40">
        <f>$I425+$J425+$K425+$L425+$M425+$N425+$O425+$P425+$Q425+$F425+IF(ISBLANK($E425),0,$F425*(1-VLOOKUP($E425,'INFO_Matières recyclables'!F414:H415,2,0)))</f>
        <v>0</v>
      </c>
      <c r="U425" s="40">
        <f>$G425+$I425+$J425+$K425+$L425+$M425+IF(ISBLANK($E425),0,$F425*VLOOKUP($E425,'INFO_Matières recyclables'!$F$4:$H$5,3,0))</f>
        <v>0</v>
      </c>
      <c r="V425" s="40">
        <f>$H425+$N425+$O425+$P425+$Q425+IF(ISBLANK($E425),0,$F425*(1-VLOOKUP($E425,'INFO_Matières recyclables'!F414:H415,3,0)))</f>
        <v>0</v>
      </c>
    </row>
    <row r="426" spans="2:22" x14ac:dyDescent="0.3">
      <c r="B426" s="5"/>
      <c r="C426" s="5"/>
      <c r="D426" s="25"/>
      <c r="E426" s="35"/>
      <c r="F426" s="108"/>
      <c r="G426" s="111"/>
      <c r="H426" s="33"/>
      <c r="I426" s="33"/>
      <c r="J426" s="33"/>
      <c r="K426" s="33"/>
      <c r="L426" s="33"/>
      <c r="M426" s="33"/>
      <c r="N426" s="33"/>
      <c r="O426" s="33"/>
      <c r="P426" s="33"/>
      <c r="Q426" s="112"/>
      <c r="S426" s="40">
        <f>$G426+$H426+IF(ISBLANK($E426),0,$F426*VLOOKUP($E426,'INFO_Matières recyclables'!$F$4:$H$5,2,0))</f>
        <v>0</v>
      </c>
      <c r="T426" s="40">
        <f>$I426+$J426+$K426+$L426+$M426+$N426+$O426+$P426+$Q426+$F426+IF(ISBLANK($E426),0,$F426*(1-VLOOKUP($E426,'INFO_Matières recyclables'!F415:H416,2,0)))</f>
        <v>0</v>
      </c>
      <c r="U426" s="40">
        <f>$G426+$I426+$J426+$K426+$L426+$M426+IF(ISBLANK($E426),0,$F426*VLOOKUP($E426,'INFO_Matières recyclables'!$F$4:$H$5,3,0))</f>
        <v>0</v>
      </c>
      <c r="V426" s="40">
        <f>$H426+$N426+$O426+$P426+$Q426+IF(ISBLANK($E426),0,$F426*(1-VLOOKUP($E426,'INFO_Matières recyclables'!F415:H416,3,0)))</f>
        <v>0</v>
      </c>
    </row>
    <row r="427" spans="2:22" x14ac:dyDescent="0.3">
      <c r="B427" s="5"/>
      <c r="C427" s="5"/>
      <c r="D427" s="25"/>
      <c r="E427" s="35"/>
      <c r="F427" s="108"/>
      <c r="G427" s="111"/>
      <c r="H427" s="33"/>
      <c r="I427" s="33"/>
      <c r="J427" s="33"/>
      <c r="K427" s="33"/>
      <c r="L427" s="33"/>
      <c r="M427" s="33"/>
      <c r="N427" s="33"/>
      <c r="O427" s="33"/>
      <c r="P427" s="33"/>
      <c r="Q427" s="112"/>
      <c r="S427" s="40">
        <f>$G427+$H427+IF(ISBLANK($E427),0,$F427*VLOOKUP($E427,'INFO_Matières recyclables'!$F$4:$H$5,2,0))</f>
        <v>0</v>
      </c>
      <c r="T427" s="40">
        <f>$I427+$J427+$K427+$L427+$M427+$N427+$O427+$P427+$Q427+$F427+IF(ISBLANK($E427),0,$F427*(1-VLOOKUP($E427,'INFO_Matières recyclables'!F416:H417,2,0)))</f>
        <v>0</v>
      </c>
      <c r="U427" s="40">
        <f>$G427+$I427+$J427+$K427+$L427+$M427+IF(ISBLANK($E427),0,$F427*VLOOKUP($E427,'INFO_Matières recyclables'!$F$4:$H$5,3,0))</f>
        <v>0</v>
      </c>
      <c r="V427" s="40">
        <f>$H427+$N427+$O427+$P427+$Q427+IF(ISBLANK($E427),0,$F427*(1-VLOOKUP($E427,'INFO_Matières recyclables'!F416:H417,3,0)))</f>
        <v>0</v>
      </c>
    </row>
    <row r="428" spans="2:22" x14ac:dyDescent="0.3">
      <c r="B428" s="5"/>
      <c r="C428" s="5"/>
      <c r="D428" s="25"/>
      <c r="E428" s="35"/>
      <c r="F428" s="108"/>
      <c r="G428" s="111"/>
      <c r="H428" s="33"/>
      <c r="I428" s="33"/>
      <c r="J428" s="33"/>
      <c r="K428" s="33"/>
      <c r="L428" s="33"/>
      <c r="M428" s="33"/>
      <c r="N428" s="33"/>
      <c r="O428" s="33"/>
      <c r="P428" s="33"/>
      <c r="Q428" s="112"/>
      <c r="S428" s="40">
        <f>$G428+$H428+IF(ISBLANK($E428),0,$F428*VLOOKUP($E428,'INFO_Matières recyclables'!$F$4:$H$5,2,0))</f>
        <v>0</v>
      </c>
      <c r="T428" s="40">
        <f>$I428+$J428+$K428+$L428+$M428+$N428+$O428+$P428+$Q428+$F428+IF(ISBLANK($E428),0,$F428*(1-VLOOKUP($E428,'INFO_Matières recyclables'!F417:H418,2,0)))</f>
        <v>0</v>
      </c>
      <c r="U428" s="40">
        <f>$G428+$I428+$J428+$K428+$L428+$M428+IF(ISBLANK($E428),0,$F428*VLOOKUP($E428,'INFO_Matières recyclables'!$F$4:$H$5,3,0))</f>
        <v>0</v>
      </c>
      <c r="V428" s="40">
        <f>$H428+$N428+$O428+$P428+$Q428+IF(ISBLANK($E428),0,$F428*(1-VLOOKUP($E428,'INFO_Matières recyclables'!F417:H418,3,0)))</f>
        <v>0</v>
      </c>
    </row>
    <row r="429" spans="2:22" x14ac:dyDescent="0.3">
      <c r="B429" s="5"/>
      <c r="C429" s="5"/>
      <c r="D429" s="25"/>
      <c r="E429" s="35"/>
      <c r="F429" s="108"/>
      <c r="G429" s="111"/>
      <c r="H429" s="33"/>
      <c r="I429" s="33"/>
      <c r="J429" s="33"/>
      <c r="K429" s="33"/>
      <c r="L429" s="33"/>
      <c r="M429" s="33"/>
      <c r="N429" s="33"/>
      <c r="O429" s="33"/>
      <c r="P429" s="33"/>
      <c r="Q429" s="112"/>
      <c r="S429" s="40">
        <f>$G429+$H429+IF(ISBLANK($E429),0,$F429*VLOOKUP($E429,'INFO_Matières recyclables'!$F$4:$H$5,2,0))</f>
        <v>0</v>
      </c>
      <c r="T429" s="40">
        <f>$I429+$J429+$K429+$L429+$M429+$N429+$O429+$P429+$Q429+$F429+IF(ISBLANK($E429),0,$F429*(1-VLOOKUP($E429,'INFO_Matières recyclables'!F418:H419,2,0)))</f>
        <v>0</v>
      </c>
      <c r="U429" s="40">
        <f>$G429+$I429+$J429+$K429+$L429+$M429+IF(ISBLANK($E429),0,$F429*VLOOKUP($E429,'INFO_Matières recyclables'!$F$4:$H$5,3,0))</f>
        <v>0</v>
      </c>
      <c r="V429" s="40">
        <f>$H429+$N429+$O429+$P429+$Q429+IF(ISBLANK($E429),0,$F429*(1-VLOOKUP($E429,'INFO_Matières recyclables'!F418:H419,3,0)))</f>
        <v>0</v>
      </c>
    </row>
    <row r="430" spans="2:22" x14ac:dyDescent="0.3">
      <c r="B430" s="5"/>
      <c r="C430" s="5"/>
      <c r="D430" s="25"/>
      <c r="E430" s="35"/>
      <c r="F430" s="108"/>
      <c r="G430" s="111"/>
      <c r="H430" s="33"/>
      <c r="I430" s="33"/>
      <c r="J430" s="33"/>
      <c r="K430" s="33"/>
      <c r="L430" s="33"/>
      <c r="M430" s="33"/>
      <c r="N430" s="33"/>
      <c r="O430" s="33"/>
      <c r="P430" s="33"/>
      <c r="Q430" s="112"/>
      <c r="S430" s="40">
        <f>$G430+$H430+IF(ISBLANK($E430),0,$F430*VLOOKUP($E430,'INFO_Matières recyclables'!$F$4:$H$5,2,0))</f>
        <v>0</v>
      </c>
      <c r="T430" s="40">
        <f>$I430+$J430+$K430+$L430+$M430+$N430+$O430+$P430+$Q430+$F430+IF(ISBLANK($E430),0,$F430*(1-VLOOKUP($E430,'INFO_Matières recyclables'!F419:H420,2,0)))</f>
        <v>0</v>
      </c>
      <c r="U430" s="40">
        <f>$G430+$I430+$J430+$K430+$L430+$M430+IF(ISBLANK($E430),0,$F430*VLOOKUP($E430,'INFO_Matières recyclables'!$F$4:$H$5,3,0))</f>
        <v>0</v>
      </c>
      <c r="V430" s="40">
        <f>$H430+$N430+$O430+$P430+$Q430+IF(ISBLANK($E430),0,$F430*(1-VLOOKUP($E430,'INFO_Matières recyclables'!F419:H420,3,0)))</f>
        <v>0</v>
      </c>
    </row>
    <row r="431" spans="2:22" x14ac:dyDescent="0.3">
      <c r="B431" s="5"/>
      <c r="C431" s="5"/>
      <c r="D431" s="25"/>
      <c r="E431" s="35"/>
      <c r="F431" s="108"/>
      <c r="G431" s="111"/>
      <c r="H431" s="33"/>
      <c r="I431" s="33"/>
      <c r="J431" s="33"/>
      <c r="K431" s="33"/>
      <c r="L431" s="33"/>
      <c r="M431" s="33"/>
      <c r="N431" s="33"/>
      <c r="O431" s="33"/>
      <c r="P431" s="33"/>
      <c r="Q431" s="112"/>
      <c r="S431" s="40">
        <f>$G431+$H431+IF(ISBLANK($E431),0,$F431*VLOOKUP($E431,'INFO_Matières recyclables'!$F$4:$H$5,2,0))</f>
        <v>0</v>
      </c>
      <c r="T431" s="40">
        <f>$I431+$J431+$K431+$L431+$M431+$N431+$O431+$P431+$Q431+$F431+IF(ISBLANK($E431),0,$F431*(1-VLOOKUP($E431,'INFO_Matières recyclables'!F420:H421,2,0)))</f>
        <v>0</v>
      </c>
      <c r="U431" s="40">
        <f>$G431+$I431+$J431+$K431+$L431+$M431+IF(ISBLANK($E431),0,$F431*VLOOKUP($E431,'INFO_Matières recyclables'!$F$4:$H$5,3,0))</f>
        <v>0</v>
      </c>
      <c r="V431" s="40">
        <f>$H431+$N431+$O431+$P431+$Q431+IF(ISBLANK($E431),0,$F431*(1-VLOOKUP($E431,'INFO_Matières recyclables'!F420:H421,3,0)))</f>
        <v>0</v>
      </c>
    </row>
    <row r="432" spans="2:22" x14ac:dyDescent="0.3">
      <c r="B432" s="5"/>
      <c r="C432" s="5"/>
      <c r="D432" s="25"/>
      <c r="E432" s="35"/>
      <c r="F432" s="108"/>
      <c r="G432" s="111"/>
      <c r="H432" s="33"/>
      <c r="I432" s="33"/>
      <c r="J432" s="33"/>
      <c r="K432" s="33"/>
      <c r="L432" s="33"/>
      <c r="M432" s="33"/>
      <c r="N432" s="33"/>
      <c r="O432" s="33"/>
      <c r="P432" s="33"/>
      <c r="Q432" s="112"/>
      <c r="S432" s="40">
        <f>$G432+$H432+IF(ISBLANK($E432),0,$F432*VLOOKUP($E432,'INFO_Matières recyclables'!$F$4:$H$5,2,0))</f>
        <v>0</v>
      </c>
      <c r="T432" s="40">
        <f>$I432+$J432+$K432+$L432+$M432+$N432+$O432+$P432+$Q432+$F432+IF(ISBLANK($E432),0,$F432*(1-VLOOKUP($E432,'INFO_Matières recyclables'!F421:H422,2,0)))</f>
        <v>0</v>
      </c>
      <c r="U432" s="40">
        <f>$G432+$I432+$J432+$K432+$L432+$M432+IF(ISBLANK($E432),0,$F432*VLOOKUP($E432,'INFO_Matières recyclables'!$F$4:$H$5,3,0))</f>
        <v>0</v>
      </c>
      <c r="V432" s="40">
        <f>$H432+$N432+$O432+$P432+$Q432+IF(ISBLANK($E432),0,$F432*(1-VLOOKUP($E432,'INFO_Matières recyclables'!F421:H422,3,0)))</f>
        <v>0</v>
      </c>
    </row>
    <row r="433" spans="2:22" x14ac:dyDescent="0.3">
      <c r="B433" s="5"/>
      <c r="C433" s="5"/>
      <c r="D433" s="25"/>
      <c r="E433" s="35"/>
      <c r="F433" s="108"/>
      <c r="G433" s="111"/>
      <c r="H433" s="33"/>
      <c r="I433" s="33"/>
      <c r="J433" s="33"/>
      <c r="K433" s="33"/>
      <c r="L433" s="33"/>
      <c r="M433" s="33"/>
      <c r="N433" s="33"/>
      <c r="O433" s="33"/>
      <c r="P433" s="33"/>
      <c r="Q433" s="112"/>
      <c r="S433" s="40">
        <f>$G433+$H433+IF(ISBLANK($E433),0,$F433*VLOOKUP($E433,'INFO_Matières recyclables'!$F$4:$H$5,2,0))</f>
        <v>0</v>
      </c>
      <c r="T433" s="40">
        <f>$I433+$J433+$K433+$L433+$M433+$N433+$O433+$P433+$Q433+$F433+IF(ISBLANK($E433),0,$F433*(1-VLOOKUP($E433,'INFO_Matières recyclables'!F422:H423,2,0)))</f>
        <v>0</v>
      </c>
      <c r="U433" s="40">
        <f>$G433+$I433+$J433+$K433+$L433+$M433+IF(ISBLANK($E433),0,$F433*VLOOKUP($E433,'INFO_Matières recyclables'!$F$4:$H$5,3,0))</f>
        <v>0</v>
      </c>
      <c r="V433" s="40">
        <f>$H433+$N433+$O433+$P433+$Q433+IF(ISBLANK($E433),0,$F433*(1-VLOOKUP($E433,'INFO_Matières recyclables'!F422:H423,3,0)))</f>
        <v>0</v>
      </c>
    </row>
    <row r="434" spans="2:22" x14ac:dyDescent="0.3">
      <c r="B434" s="5"/>
      <c r="C434" s="5"/>
      <c r="D434" s="25"/>
      <c r="E434" s="35"/>
      <c r="F434" s="108"/>
      <c r="G434" s="111"/>
      <c r="H434" s="33"/>
      <c r="I434" s="33"/>
      <c r="J434" s="33"/>
      <c r="K434" s="33"/>
      <c r="L434" s="33"/>
      <c r="M434" s="33"/>
      <c r="N434" s="33"/>
      <c r="O434" s="33"/>
      <c r="P434" s="33"/>
      <c r="Q434" s="112"/>
      <c r="S434" s="40">
        <f>$G434+$H434+IF(ISBLANK($E434),0,$F434*VLOOKUP($E434,'INFO_Matières recyclables'!$F$4:$H$5,2,0))</f>
        <v>0</v>
      </c>
      <c r="T434" s="40">
        <f>$I434+$J434+$K434+$L434+$M434+$N434+$O434+$P434+$Q434+$F434+IF(ISBLANK($E434),0,$F434*(1-VLOOKUP($E434,'INFO_Matières recyclables'!F423:H424,2,0)))</f>
        <v>0</v>
      </c>
      <c r="U434" s="40">
        <f>$G434+$I434+$J434+$K434+$L434+$M434+IF(ISBLANK($E434),0,$F434*VLOOKUP($E434,'INFO_Matières recyclables'!$F$4:$H$5,3,0))</f>
        <v>0</v>
      </c>
      <c r="V434" s="40">
        <f>$H434+$N434+$O434+$P434+$Q434+IF(ISBLANK($E434),0,$F434*(1-VLOOKUP($E434,'INFO_Matières recyclables'!F423:H424,3,0)))</f>
        <v>0</v>
      </c>
    </row>
    <row r="435" spans="2:22" x14ac:dyDescent="0.3">
      <c r="B435" s="5"/>
      <c r="C435" s="5"/>
      <c r="D435" s="25"/>
      <c r="E435" s="35"/>
      <c r="F435" s="108"/>
      <c r="G435" s="111"/>
      <c r="H435" s="33"/>
      <c r="I435" s="33"/>
      <c r="J435" s="33"/>
      <c r="K435" s="33"/>
      <c r="L435" s="33"/>
      <c r="M435" s="33"/>
      <c r="N435" s="33"/>
      <c r="O435" s="33"/>
      <c r="P435" s="33"/>
      <c r="Q435" s="112"/>
      <c r="S435" s="40">
        <f>$G435+$H435+IF(ISBLANK($E435),0,$F435*VLOOKUP($E435,'INFO_Matières recyclables'!$F$4:$H$5,2,0))</f>
        <v>0</v>
      </c>
      <c r="T435" s="40">
        <f>$I435+$J435+$K435+$L435+$M435+$N435+$O435+$P435+$Q435+$F435+IF(ISBLANK($E435),0,$F435*(1-VLOOKUP($E435,'INFO_Matières recyclables'!F424:H425,2,0)))</f>
        <v>0</v>
      </c>
      <c r="U435" s="40">
        <f>$G435+$I435+$J435+$K435+$L435+$M435+IF(ISBLANK($E435),0,$F435*VLOOKUP($E435,'INFO_Matières recyclables'!$F$4:$H$5,3,0))</f>
        <v>0</v>
      </c>
      <c r="V435" s="40">
        <f>$H435+$N435+$O435+$P435+$Q435+IF(ISBLANK($E435),0,$F435*(1-VLOOKUP($E435,'INFO_Matières recyclables'!F424:H425,3,0)))</f>
        <v>0</v>
      </c>
    </row>
    <row r="436" spans="2:22" x14ac:dyDescent="0.3">
      <c r="B436" s="5"/>
      <c r="C436" s="5"/>
      <c r="D436" s="25"/>
      <c r="E436" s="35"/>
      <c r="F436" s="108"/>
      <c r="G436" s="111"/>
      <c r="H436" s="33"/>
      <c r="I436" s="33"/>
      <c r="J436" s="33"/>
      <c r="K436" s="33"/>
      <c r="L436" s="33"/>
      <c r="M436" s="33"/>
      <c r="N436" s="33"/>
      <c r="O436" s="33"/>
      <c r="P436" s="33"/>
      <c r="Q436" s="112"/>
      <c r="S436" s="40">
        <f>$G436+$H436+IF(ISBLANK($E436),0,$F436*VLOOKUP($E436,'INFO_Matières recyclables'!$F$4:$H$5,2,0))</f>
        <v>0</v>
      </c>
      <c r="T436" s="40">
        <f>$I436+$J436+$K436+$L436+$M436+$N436+$O436+$P436+$Q436+$F436+IF(ISBLANK($E436),0,$F436*(1-VLOOKUP($E436,'INFO_Matières recyclables'!F425:H426,2,0)))</f>
        <v>0</v>
      </c>
      <c r="U436" s="40">
        <f>$G436+$I436+$J436+$K436+$L436+$M436+IF(ISBLANK($E436),0,$F436*VLOOKUP($E436,'INFO_Matières recyclables'!$F$4:$H$5,3,0))</f>
        <v>0</v>
      </c>
      <c r="V436" s="40">
        <f>$H436+$N436+$O436+$P436+$Q436+IF(ISBLANK($E436),0,$F436*(1-VLOOKUP($E436,'INFO_Matières recyclables'!F425:H426,3,0)))</f>
        <v>0</v>
      </c>
    </row>
    <row r="437" spans="2:22" x14ac:dyDescent="0.3">
      <c r="B437" s="5"/>
      <c r="C437" s="5"/>
      <c r="D437" s="25"/>
      <c r="E437" s="35"/>
      <c r="F437" s="108"/>
      <c r="G437" s="111"/>
      <c r="H437" s="33"/>
      <c r="I437" s="33"/>
      <c r="J437" s="33"/>
      <c r="K437" s="33"/>
      <c r="L437" s="33"/>
      <c r="M437" s="33"/>
      <c r="N437" s="33"/>
      <c r="O437" s="33"/>
      <c r="P437" s="33"/>
      <c r="Q437" s="112"/>
      <c r="S437" s="40">
        <f>$G437+$H437+IF(ISBLANK($E437),0,$F437*VLOOKUP($E437,'INFO_Matières recyclables'!$F$4:$H$5,2,0))</f>
        <v>0</v>
      </c>
      <c r="T437" s="40">
        <f>$I437+$J437+$K437+$L437+$M437+$N437+$O437+$P437+$Q437+$F437+IF(ISBLANK($E437),0,$F437*(1-VLOOKUP($E437,'INFO_Matières recyclables'!F426:H427,2,0)))</f>
        <v>0</v>
      </c>
      <c r="U437" s="40">
        <f>$G437+$I437+$J437+$K437+$L437+$M437+IF(ISBLANK($E437),0,$F437*VLOOKUP($E437,'INFO_Matières recyclables'!$F$4:$H$5,3,0))</f>
        <v>0</v>
      </c>
      <c r="V437" s="40">
        <f>$H437+$N437+$O437+$P437+$Q437+IF(ISBLANK($E437),0,$F437*(1-VLOOKUP($E437,'INFO_Matières recyclables'!F426:H427,3,0)))</f>
        <v>0</v>
      </c>
    </row>
    <row r="438" spans="2:22" x14ac:dyDescent="0.3">
      <c r="B438" s="5"/>
      <c r="C438" s="5"/>
      <c r="D438" s="25"/>
      <c r="E438" s="35"/>
      <c r="F438" s="108"/>
      <c r="G438" s="111"/>
      <c r="H438" s="33"/>
      <c r="I438" s="33"/>
      <c r="J438" s="33"/>
      <c r="K438" s="33"/>
      <c r="L438" s="33"/>
      <c r="M438" s="33"/>
      <c r="N438" s="33"/>
      <c r="O438" s="33"/>
      <c r="P438" s="33"/>
      <c r="Q438" s="112"/>
      <c r="S438" s="40">
        <f>$G438+$H438+IF(ISBLANK($E438),0,$F438*VLOOKUP($E438,'INFO_Matières recyclables'!$F$4:$H$5,2,0))</f>
        <v>0</v>
      </c>
      <c r="T438" s="40">
        <f>$I438+$J438+$K438+$L438+$M438+$N438+$O438+$P438+$Q438+$F438+IF(ISBLANK($E438),0,$F438*(1-VLOOKUP($E438,'INFO_Matières recyclables'!F427:H428,2,0)))</f>
        <v>0</v>
      </c>
      <c r="U438" s="40">
        <f>$G438+$I438+$J438+$K438+$L438+$M438+IF(ISBLANK($E438),0,$F438*VLOOKUP($E438,'INFO_Matières recyclables'!$F$4:$H$5,3,0))</f>
        <v>0</v>
      </c>
      <c r="V438" s="40">
        <f>$H438+$N438+$O438+$P438+$Q438+IF(ISBLANK($E438),0,$F438*(1-VLOOKUP($E438,'INFO_Matières recyclables'!F427:H428,3,0)))</f>
        <v>0</v>
      </c>
    </row>
    <row r="439" spans="2:22" x14ac:dyDescent="0.3">
      <c r="B439" s="5"/>
      <c r="C439" s="5"/>
      <c r="D439" s="25"/>
      <c r="E439" s="35"/>
      <c r="F439" s="108"/>
      <c r="G439" s="111"/>
      <c r="H439" s="33"/>
      <c r="I439" s="33"/>
      <c r="J439" s="33"/>
      <c r="K439" s="33"/>
      <c r="L439" s="33"/>
      <c r="M439" s="33"/>
      <c r="N439" s="33"/>
      <c r="O439" s="33"/>
      <c r="P439" s="33"/>
      <c r="Q439" s="112"/>
      <c r="S439" s="40">
        <f>$G439+$H439+IF(ISBLANK($E439),0,$F439*VLOOKUP($E439,'INFO_Matières recyclables'!$F$4:$H$5,2,0))</f>
        <v>0</v>
      </c>
      <c r="T439" s="40">
        <f>$I439+$J439+$K439+$L439+$M439+$N439+$O439+$P439+$Q439+$F439+IF(ISBLANK($E439),0,$F439*(1-VLOOKUP($E439,'INFO_Matières recyclables'!F428:H429,2,0)))</f>
        <v>0</v>
      </c>
      <c r="U439" s="40">
        <f>$G439+$I439+$J439+$K439+$L439+$M439+IF(ISBLANK($E439),0,$F439*VLOOKUP($E439,'INFO_Matières recyclables'!$F$4:$H$5,3,0))</f>
        <v>0</v>
      </c>
      <c r="V439" s="40">
        <f>$H439+$N439+$O439+$P439+$Q439+IF(ISBLANK($E439),0,$F439*(1-VLOOKUP($E439,'INFO_Matières recyclables'!F428:H429,3,0)))</f>
        <v>0</v>
      </c>
    </row>
    <row r="440" spans="2:22" x14ac:dyDescent="0.3">
      <c r="B440" s="5"/>
      <c r="C440" s="5"/>
      <c r="D440" s="25"/>
      <c r="E440" s="35"/>
      <c r="F440" s="108"/>
      <c r="G440" s="111"/>
      <c r="H440" s="33"/>
      <c r="I440" s="33"/>
      <c r="J440" s="33"/>
      <c r="K440" s="33"/>
      <c r="L440" s="33"/>
      <c r="M440" s="33"/>
      <c r="N440" s="33"/>
      <c r="O440" s="33"/>
      <c r="P440" s="33"/>
      <c r="Q440" s="112"/>
      <c r="S440" s="40">
        <f>$G440+$H440+IF(ISBLANK($E440),0,$F440*VLOOKUP($E440,'INFO_Matières recyclables'!$F$4:$H$5,2,0))</f>
        <v>0</v>
      </c>
      <c r="T440" s="40">
        <f>$I440+$J440+$K440+$L440+$M440+$N440+$O440+$P440+$Q440+$F440+IF(ISBLANK($E440),0,$F440*(1-VLOOKUP($E440,'INFO_Matières recyclables'!F429:H430,2,0)))</f>
        <v>0</v>
      </c>
      <c r="U440" s="40">
        <f>$G440+$I440+$J440+$K440+$L440+$M440+IF(ISBLANK($E440),0,$F440*VLOOKUP($E440,'INFO_Matières recyclables'!$F$4:$H$5,3,0))</f>
        <v>0</v>
      </c>
      <c r="V440" s="40">
        <f>$H440+$N440+$O440+$P440+$Q440+IF(ISBLANK($E440),0,$F440*(1-VLOOKUP($E440,'INFO_Matières recyclables'!F429:H430,3,0)))</f>
        <v>0</v>
      </c>
    </row>
    <row r="441" spans="2:22" x14ac:dyDescent="0.3">
      <c r="B441" s="5"/>
      <c r="C441" s="5"/>
      <c r="D441" s="25"/>
      <c r="E441" s="35"/>
      <c r="F441" s="108"/>
      <c r="G441" s="111"/>
      <c r="H441" s="33"/>
      <c r="I441" s="33"/>
      <c r="J441" s="33"/>
      <c r="K441" s="33"/>
      <c r="L441" s="33"/>
      <c r="M441" s="33"/>
      <c r="N441" s="33"/>
      <c r="O441" s="33"/>
      <c r="P441" s="33"/>
      <c r="Q441" s="112"/>
      <c r="S441" s="40">
        <f>$G441+$H441+IF(ISBLANK($E441),0,$F441*VLOOKUP($E441,'INFO_Matières recyclables'!$F$4:$H$5,2,0))</f>
        <v>0</v>
      </c>
      <c r="T441" s="40">
        <f>$I441+$J441+$K441+$L441+$M441+$N441+$O441+$P441+$Q441+$F441+IF(ISBLANK($E441),0,$F441*(1-VLOOKUP($E441,'INFO_Matières recyclables'!F430:H431,2,0)))</f>
        <v>0</v>
      </c>
      <c r="U441" s="40">
        <f>$G441+$I441+$J441+$K441+$L441+$M441+IF(ISBLANK($E441),0,$F441*VLOOKUP($E441,'INFO_Matières recyclables'!$F$4:$H$5,3,0))</f>
        <v>0</v>
      </c>
      <c r="V441" s="40">
        <f>$H441+$N441+$O441+$P441+$Q441+IF(ISBLANK($E441),0,$F441*(1-VLOOKUP($E441,'INFO_Matières recyclables'!F430:H431,3,0)))</f>
        <v>0</v>
      </c>
    </row>
    <row r="442" spans="2:22" x14ac:dyDescent="0.3">
      <c r="B442" s="5"/>
      <c r="C442" s="5"/>
      <c r="D442" s="25"/>
      <c r="E442" s="35"/>
      <c r="F442" s="108"/>
      <c r="G442" s="111"/>
      <c r="H442" s="33"/>
      <c r="I442" s="33"/>
      <c r="J442" s="33"/>
      <c r="K442" s="33"/>
      <c r="L442" s="33"/>
      <c r="M442" s="33"/>
      <c r="N442" s="33"/>
      <c r="O442" s="33"/>
      <c r="P442" s="33"/>
      <c r="Q442" s="112"/>
      <c r="S442" s="40">
        <f>$G442+$H442+IF(ISBLANK($E442),0,$F442*VLOOKUP($E442,'INFO_Matières recyclables'!$F$4:$H$5,2,0))</f>
        <v>0</v>
      </c>
      <c r="T442" s="40">
        <f>$I442+$J442+$K442+$L442+$M442+$N442+$O442+$P442+$Q442+$F442+IF(ISBLANK($E442),0,$F442*(1-VLOOKUP($E442,'INFO_Matières recyclables'!F431:H432,2,0)))</f>
        <v>0</v>
      </c>
      <c r="U442" s="40">
        <f>$G442+$I442+$J442+$K442+$L442+$M442+IF(ISBLANK($E442),0,$F442*VLOOKUP($E442,'INFO_Matières recyclables'!$F$4:$H$5,3,0))</f>
        <v>0</v>
      </c>
      <c r="V442" s="40">
        <f>$H442+$N442+$O442+$P442+$Q442+IF(ISBLANK($E442),0,$F442*(1-VLOOKUP($E442,'INFO_Matières recyclables'!F431:H432,3,0)))</f>
        <v>0</v>
      </c>
    </row>
    <row r="443" spans="2:22" x14ac:dyDescent="0.3">
      <c r="B443" s="5"/>
      <c r="C443" s="5"/>
      <c r="D443" s="25"/>
      <c r="E443" s="35"/>
      <c r="F443" s="108"/>
      <c r="G443" s="111"/>
      <c r="H443" s="33"/>
      <c r="I443" s="33"/>
      <c r="J443" s="33"/>
      <c r="K443" s="33"/>
      <c r="L443" s="33"/>
      <c r="M443" s="33"/>
      <c r="N443" s="33"/>
      <c r="O443" s="33"/>
      <c r="P443" s="33"/>
      <c r="Q443" s="112"/>
      <c r="S443" s="40">
        <f>$G443+$H443+IF(ISBLANK($E443),0,$F443*VLOOKUP($E443,'INFO_Matières recyclables'!$F$4:$H$5,2,0))</f>
        <v>0</v>
      </c>
      <c r="T443" s="40">
        <f>$I443+$J443+$K443+$L443+$M443+$N443+$O443+$P443+$Q443+$F443+IF(ISBLANK($E443),0,$F443*(1-VLOOKUP($E443,'INFO_Matières recyclables'!F432:H433,2,0)))</f>
        <v>0</v>
      </c>
      <c r="U443" s="40">
        <f>$G443+$I443+$J443+$K443+$L443+$M443+IF(ISBLANK($E443),0,$F443*VLOOKUP($E443,'INFO_Matières recyclables'!$F$4:$H$5,3,0))</f>
        <v>0</v>
      </c>
      <c r="V443" s="40">
        <f>$H443+$N443+$O443+$P443+$Q443+IF(ISBLANK($E443),0,$F443*(1-VLOOKUP($E443,'INFO_Matières recyclables'!F432:H433,3,0)))</f>
        <v>0</v>
      </c>
    </row>
    <row r="444" spans="2:22" x14ac:dyDescent="0.3">
      <c r="B444" s="5"/>
      <c r="C444" s="5"/>
      <c r="D444" s="25"/>
      <c r="E444" s="35"/>
      <c r="F444" s="108"/>
      <c r="G444" s="111"/>
      <c r="H444" s="33"/>
      <c r="I444" s="33"/>
      <c r="J444" s="33"/>
      <c r="K444" s="33"/>
      <c r="L444" s="33"/>
      <c r="M444" s="33"/>
      <c r="N444" s="33"/>
      <c r="O444" s="33"/>
      <c r="P444" s="33"/>
      <c r="Q444" s="112"/>
      <c r="S444" s="40">
        <f>$G444+$H444+IF(ISBLANK($E444),0,$F444*VLOOKUP($E444,'INFO_Matières recyclables'!$F$4:$H$5,2,0))</f>
        <v>0</v>
      </c>
      <c r="T444" s="40">
        <f>$I444+$J444+$K444+$L444+$M444+$N444+$O444+$P444+$Q444+$F444+IF(ISBLANK($E444),0,$F444*(1-VLOOKUP($E444,'INFO_Matières recyclables'!F433:H434,2,0)))</f>
        <v>0</v>
      </c>
      <c r="U444" s="40">
        <f>$G444+$I444+$J444+$K444+$L444+$M444+IF(ISBLANK($E444),0,$F444*VLOOKUP($E444,'INFO_Matières recyclables'!$F$4:$H$5,3,0))</f>
        <v>0</v>
      </c>
      <c r="V444" s="40">
        <f>$H444+$N444+$O444+$P444+$Q444+IF(ISBLANK($E444),0,$F444*(1-VLOOKUP($E444,'INFO_Matières recyclables'!F433:H434,3,0)))</f>
        <v>0</v>
      </c>
    </row>
    <row r="445" spans="2:22" x14ac:dyDescent="0.3">
      <c r="B445" s="5"/>
      <c r="C445" s="5"/>
      <c r="D445" s="25"/>
      <c r="E445" s="35"/>
      <c r="F445" s="108"/>
      <c r="G445" s="111"/>
      <c r="H445" s="33"/>
      <c r="I445" s="33"/>
      <c r="J445" s="33"/>
      <c r="K445" s="33"/>
      <c r="L445" s="33"/>
      <c r="M445" s="33"/>
      <c r="N445" s="33"/>
      <c r="O445" s="33"/>
      <c r="P445" s="33"/>
      <c r="Q445" s="112"/>
      <c r="S445" s="40">
        <f>$G445+$H445+IF(ISBLANK($E445),0,$F445*VLOOKUP($E445,'INFO_Matières recyclables'!$F$4:$H$5,2,0))</f>
        <v>0</v>
      </c>
      <c r="T445" s="40">
        <f>$I445+$J445+$K445+$L445+$M445+$N445+$O445+$P445+$Q445+$F445+IF(ISBLANK($E445),0,$F445*(1-VLOOKUP($E445,'INFO_Matières recyclables'!F434:H435,2,0)))</f>
        <v>0</v>
      </c>
      <c r="U445" s="40">
        <f>$G445+$I445+$J445+$K445+$L445+$M445+IF(ISBLANK($E445),0,$F445*VLOOKUP($E445,'INFO_Matières recyclables'!$F$4:$H$5,3,0))</f>
        <v>0</v>
      </c>
      <c r="V445" s="40">
        <f>$H445+$N445+$O445+$P445+$Q445+IF(ISBLANK($E445),0,$F445*(1-VLOOKUP($E445,'INFO_Matières recyclables'!F434:H435,3,0)))</f>
        <v>0</v>
      </c>
    </row>
    <row r="446" spans="2:22" x14ac:dyDescent="0.3">
      <c r="B446" s="5"/>
      <c r="C446" s="5"/>
      <c r="D446" s="25"/>
      <c r="E446" s="35"/>
      <c r="F446" s="108"/>
      <c r="G446" s="111"/>
      <c r="H446" s="33"/>
      <c r="I446" s="33"/>
      <c r="J446" s="33"/>
      <c r="K446" s="33"/>
      <c r="L446" s="33"/>
      <c r="M446" s="33"/>
      <c r="N446" s="33"/>
      <c r="O446" s="33"/>
      <c r="P446" s="33"/>
      <c r="Q446" s="112"/>
      <c r="S446" s="40">
        <f>$G446+$H446+IF(ISBLANK($E446),0,$F446*VLOOKUP($E446,'INFO_Matières recyclables'!$F$4:$H$5,2,0))</f>
        <v>0</v>
      </c>
      <c r="T446" s="40">
        <f>$I446+$J446+$K446+$L446+$M446+$N446+$O446+$P446+$Q446+$F446+IF(ISBLANK($E446),0,$F446*(1-VLOOKUP($E446,'INFO_Matières recyclables'!F435:H436,2,0)))</f>
        <v>0</v>
      </c>
      <c r="U446" s="40">
        <f>$G446+$I446+$J446+$K446+$L446+$M446+IF(ISBLANK($E446),0,$F446*VLOOKUP($E446,'INFO_Matières recyclables'!$F$4:$H$5,3,0))</f>
        <v>0</v>
      </c>
      <c r="V446" s="40">
        <f>$H446+$N446+$O446+$P446+$Q446+IF(ISBLANK($E446),0,$F446*(1-VLOOKUP($E446,'INFO_Matières recyclables'!F435:H436,3,0)))</f>
        <v>0</v>
      </c>
    </row>
    <row r="447" spans="2:22" x14ac:dyDescent="0.3">
      <c r="B447" s="5"/>
      <c r="C447" s="5"/>
      <c r="D447" s="25"/>
      <c r="E447" s="35"/>
      <c r="F447" s="108"/>
      <c r="G447" s="111"/>
      <c r="H447" s="33"/>
      <c r="I447" s="33"/>
      <c r="J447" s="33"/>
      <c r="K447" s="33"/>
      <c r="L447" s="33"/>
      <c r="M447" s="33"/>
      <c r="N447" s="33"/>
      <c r="O447" s="33"/>
      <c r="P447" s="33"/>
      <c r="Q447" s="112"/>
      <c r="S447" s="40">
        <f>$G447+$H447+IF(ISBLANK($E447),0,$F447*VLOOKUP($E447,'INFO_Matières recyclables'!$F$4:$H$5,2,0))</f>
        <v>0</v>
      </c>
      <c r="T447" s="40">
        <f>$I447+$J447+$K447+$L447+$M447+$N447+$O447+$P447+$Q447+$F447+IF(ISBLANK($E447),0,$F447*(1-VLOOKUP($E447,'INFO_Matières recyclables'!F436:H437,2,0)))</f>
        <v>0</v>
      </c>
      <c r="U447" s="40">
        <f>$G447+$I447+$J447+$K447+$L447+$M447+IF(ISBLANK($E447),0,$F447*VLOOKUP($E447,'INFO_Matières recyclables'!$F$4:$H$5,3,0))</f>
        <v>0</v>
      </c>
      <c r="V447" s="40">
        <f>$H447+$N447+$O447+$P447+$Q447+IF(ISBLANK($E447),0,$F447*(1-VLOOKUP($E447,'INFO_Matières recyclables'!F436:H437,3,0)))</f>
        <v>0</v>
      </c>
    </row>
    <row r="448" spans="2:22" x14ac:dyDescent="0.3">
      <c r="B448" s="5"/>
      <c r="C448" s="5"/>
      <c r="D448" s="25"/>
      <c r="E448" s="35"/>
      <c r="F448" s="108"/>
      <c r="G448" s="111"/>
      <c r="H448" s="33"/>
      <c r="I448" s="33"/>
      <c r="J448" s="33"/>
      <c r="K448" s="33"/>
      <c r="L448" s="33"/>
      <c r="M448" s="33"/>
      <c r="N448" s="33"/>
      <c r="O448" s="33"/>
      <c r="P448" s="33"/>
      <c r="Q448" s="112"/>
      <c r="S448" s="40">
        <f>$G448+$H448+IF(ISBLANK($E448),0,$F448*VLOOKUP($E448,'INFO_Matières recyclables'!$F$4:$H$5,2,0))</f>
        <v>0</v>
      </c>
      <c r="T448" s="40">
        <f>$I448+$J448+$K448+$L448+$M448+$N448+$O448+$P448+$Q448+$F448+IF(ISBLANK($E448),0,$F448*(1-VLOOKUP($E448,'INFO_Matières recyclables'!F437:H438,2,0)))</f>
        <v>0</v>
      </c>
      <c r="U448" s="40">
        <f>$G448+$I448+$J448+$K448+$L448+$M448+IF(ISBLANK($E448),0,$F448*VLOOKUP($E448,'INFO_Matières recyclables'!$F$4:$H$5,3,0))</f>
        <v>0</v>
      </c>
      <c r="V448" s="40">
        <f>$H448+$N448+$O448+$P448+$Q448+IF(ISBLANK($E448),0,$F448*(1-VLOOKUP($E448,'INFO_Matières recyclables'!F437:H438,3,0)))</f>
        <v>0</v>
      </c>
    </row>
    <row r="449" spans="2:22" x14ac:dyDescent="0.3">
      <c r="B449" s="5"/>
      <c r="C449" s="5"/>
      <c r="D449" s="25"/>
      <c r="E449" s="35"/>
      <c r="F449" s="108"/>
      <c r="G449" s="111"/>
      <c r="H449" s="33"/>
      <c r="I449" s="33"/>
      <c r="J449" s="33"/>
      <c r="K449" s="33"/>
      <c r="L449" s="33"/>
      <c r="M449" s="33"/>
      <c r="N449" s="33"/>
      <c r="O449" s="33"/>
      <c r="P449" s="33"/>
      <c r="Q449" s="112"/>
      <c r="S449" s="40">
        <f>$G449+$H449+IF(ISBLANK($E449),0,$F449*VLOOKUP($E449,'INFO_Matières recyclables'!$F$4:$H$5,2,0))</f>
        <v>0</v>
      </c>
      <c r="T449" s="40">
        <f>$I449+$J449+$K449+$L449+$M449+$N449+$O449+$P449+$Q449+$F449+IF(ISBLANK($E449),0,$F449*(1-VLOOKUP($E449,'INFO_Matières recyclables'!F438:H439,2,0)))</f>
        <v>0</v>
      </c>
      <c r="U449" s="40">
        <f>$G449+$I449+$J449+$K449+$L449+$M449+IF(ISBLANK($E449),0,$F449*VLOOKUP($E449,'INFO_Matières recyclables'!$F$4:$H$5,3,0))</f>
        <v>0</v>
      </c>
      <c r="V449" s="40">
        <f>$H449+$N449+$O449+$P449+$Q449+IF(ISBLANK($E449),0,$F449*(1-VLOOKUP($E449,'INFO_Matières recyclables'!F438:H439,3,0)))</f>
        <v>0</v>
      </c>
    </row>
    <row r="450" spans="2:22" x14ac:dyDescent="0.3">
      <c r="B450" s="5"/>
      <c r="C450" s="5"/>
      <c r="D450" s="25"/>
      <c r="E450" s="35"/>
      <c r="F450" s="108"/>
      <c r="G450" s="111"/>
      <c r="H450" s="33"/>
      <c r="I450" s="33"/>
      <c r="J450" s="33"/>
      <c r="K450" s="33"/>
      <c r="L450" s="33"/>
      <c r="M450" s="33"/>
      <c r="N450" s="33"/>
      <c r="O450" s="33"/>
      <c r="P450" s="33"/>
      <c r="Q450" s="112"/>
      <c r="S450" s="40">
        <f>$G450+$H450+IF(ISBLANK($E450),0,$F450*VLOOKUP($E450,'INFO_Matières recyclables'!$F$4:$H$5,2,0))</f>
        <v>0</v>
      </c>
      <c r="T450" s="40">
        <f>$I450+$J450+$K450+$L450+$M450+$N450+$O450+$P450+$Q450+$F450+IF(ISBLANK($E450),0,$F450*(1-VLOOKUP($E450,'INFO_Matières recyclables'!F439:H440,2,0)))</f>
        <v>0</v>
      </c>
      <c r="U450" s="40">
        <f>$G450+$I450+$J450+$K450+$L450+$M450+IF(ISBLANK($E450),0,$F450*VLOOKUP($E450,'INFO_Matières recyclables'!$F$4:$H$5,3,0))</f>
        <v>0</v>
      </c>
      <c r="V450" s="40">
        <f>$H450+$N450+$O450+$P450+$Q450+IF(ISBLANK($E450),0,$F450*(1-VLOOKUP($E450,'INFO_Matières recyclables'!F439:H440,3,0)))</f>
        <v>0</v>
      </c>
    </row>
    <row r="451" spans="2:22" x14ac:dyDescent="0.3">
      <c r="B451" s="5"/>
      <c r="C451" s="5"/>
      <c r="D451" s="25"/>
      <c r="E451" s="35"/>
      <c r="F451" s="108"/>
      <c r="G451" s="111"/>
      <c r="H451" s="33"/>
      <c r="I451" s="33"/>
      <c r="J451" s="33"/>
      <c r="K451" s="33"/>
      <c r="L451" s="33"/>
      <c r="M451" s="33"/>
      <c r="N451" s="33"/>
      <c r="O451" s="33"/>
      <c r="P451" s="33"/>
      <c r="Q451" s="112"/>
      <c r="S451" s="40">
        <f>$G451+$H451+IF(ISBLANK($E451),0,$F451*VLOOKUP($E451,'INFO_Matières recyclables'!$F$4:$H$5,2,0))</f>
        <v>0</v>
      </c>
      <c r="T451" s="40">
        <f>$I451+$J451+$K451+$L451+$M451+$N451+$O451+$P451+$Q451+$F451+IF(ISBLANK($E451),0,$F451*(1-VLOOKUP($E451,'INFO_Matières recyclables'!F440:H441,2,0)))</f>
        <v>0</v>
      </c>
      <c r="U451" s="40">
        <f>$G451+$I451+$J451+$K451+$L451+$M451+IF(ISBLANK($E451),0,$F451*VLOOKUP($E451,'INFO_Matières recyclables'!$F$4:$H$5,3,0))</f>
        <v>0</v>
      </c>
      <c r="V451" s="40">
        <f>$H451+$N451+$O451+$P451+$Q451+IF(ISBLANK($E451),0,$F451*(1-VLOOKUP($E451,'INFO_Matières recyclables'!F440:H441,3,0)))</f>
        <v>0</v>
      </c>
    </row>
    <row r="452" spans="2:22" x14ac:dyDescent="0.3">
      <c r="B452" s="5"/>
      <c r="C452" s="5"/>
      <c r="D452" s="25"/>
      <c r="E452" s="35"/>
      <c r="F452" s="108"/>
      <c r="G452" s="111"/>
      <c r="H452" s="33"/>
      <c r="I452" s="33"/>
      <c r="J452" s="33"/>
      <c r="K452" s="33"/>
      <c r="L452" s="33"/>
      <c r="M452" s="33"/>
      <c r="N452" s="33"/>
      <c r="O452" s="33"/>
      <c r="P452" s="33"/>
      <c r="Q452" s="112"/>
      <c r="S452" s="40">
        <f>$G452+$H452+IF(ISBLANK($E452),0,$F452*VLOOKUP($E452,'INFO_Matières recyclables'!$F$4:$H$5,2,0))</f>
        <v>0</v>
      </c>
      <c r="T452" s="40">
        <f>$I452+$J452+$K452+$L452+$M452+$N452+$O452+$P452+$Q452+$F452+IF(ISBLANK($E452),0,$F452*(1-VLOOKUP($E452,'INFO_Matières recyclables'!F441:H442,2,0)))</f>
        <v>0</v>
      </c>
      <c r="U452" s="40">
        <f>$G452+$I452+$J452+$K452+$L452+$M452+IF(ISBLANK($E452),0,$F452*VLOOKUP($E452,'INFO_Matières recyclables'!$F$4:$H$5,3,0))</f>
        <v>0</v>
      </c>
      <c r="V452" s="40">
        <f>$H452+$N452+$O452+$P452+$Q452+IF(ISBLANK($E452),0,$F452*(1-VLOOKUP($E452,'INFO_Matières recyclables'!F441:H442,3,0)))</f>
        <v>0</v>
      </c>
    </row>
    <row r="453" spans="2:22" x14ac:dyDescent="0.3">
      <c r="B453" s="5"/>
      <c r="C453" s="5"/>
      <c r="D453" s="25"/>
      <c r="E453" s="35"/>
      <c r="F453" s="108"/>
      <c r="G453" s="111"/>
      <c r="H453" s="33"/>
      <c r="I453" s="33"/>
      <c r="J453" s="33"/>
      <c r="K453" s="33"/>
      <c r="L453" s="33"/>
      <c r="M453" s="33"/>
      <c r="N453" s="33"/>
      <c r="O453" s="33"/>
      <c r="P453" s="33"/>
      <c r="Q453" s="112"/>
      <c r="S453" s="40">
        <f>$G453+$H453+IF(ISBLANK($E453),0,$F453*VLOOKUP($E453,'INFO_Matières recyclables'!$F$4:$H$5,2,0))</f>
        <v>0</v>
      </c>
      <c r="T453" s="40">
        <f>$I453+$J453+$K453+$L453+$M453+$N453+$O453+$P453+$Q453+$F453+IF(ISBLANK($E453),0,$F453*(1-VLOOKUP($E453,'INFO_Matières recyclables'!F442:H443,2,0)))</f>
        <v>0</v>
      </c>
      <c r="U453" s="40">
        <f>$G453+$I453+$J453+$K453+$L453+$M453+IF(ISBLANK($E453),0,$F453*VLOOKUP($E453,'INFO_Matières recyclables'!$F$4:$H$5,3,0))</f>
        <v>0</v>
      </c>
      <c r="V453" s="40">
        <f>$H453+$N453+$O453+$P453+$Q453+IF(ISBLANK($E453),0,$F453*(1-VLOOKUP($E453,'INFO_Matières recyclables'!F442:H443,3,0)))</f>
        <v>0</v>
      </c>
    </row>
    <row r="454" spans="2:22" x14ac:dyDescent="0.3">
      <c r="B454" s="5"/>
      <c r="C454" s="5"/>
      <c r="D454" s="25"/>
      <c r="E454" s="35"/>
      <c r="F454" s="108"/>
      <c r="G454" s="111"/>
      <c r="H454" s="33"/>
      <c r="I454" s="33"/>
      <c r="J454" s="33"/>
      <c r="K454" s="33"/>
      <c r="L454" s="33"/>
      <c r="M454" s="33"/>
      <c r="N454" s="33"/>
      <c r="O454" s="33"/>
      <c r="P454" s="33"/>
      <c r="Q454" s="112"/>
      <c r="S454" s="40">
        <f>$G454+$H454+IF(ISBLANK($E454),0,$F454*VLOOKUP($E454,'INFO_Matières recyclables'!$F$4:$H$5,2,0))</f>
        <v>0</v>
      </c>
      <c r="T454" s="40">
        <f>$I454+$J454+$K454+$L454+$M454+$N454+$O454+$P454+$Q454+$F454+IF(ISBLANK($E454),0,$F454*(1-VLOOKUP($E454,'INFO_Matières recyclables'!F443:H444,2,0)))</f>
        <v>0</v>
      </c>
      <c r="U454" s="40">
        <f>$G454+$I454+$J454+$K454+$L454+$M454+IF(ISBLANK($E454),0,$F454*VLOOKUP($E454,'INFO_Matières recyclables'!$F$4:$H$5,3,0))</f>
        <v>0</v>
      </c>
      <c r="V454" s="40">
        <f>$H454+$N454+$O454+$P454+$Q454+IF(ISBLANK($E454),0,$F454*(1-VLOOKUP($E454,'INFO_Matières recyclables'!F443:H444,3,0)))</f>
        <v>0</v>
      </c>
    </row>
    <row r="455" spans="2:22" x14ac:dyDescent="0.3">
      <c r="B455" s="5"/>
      <c r="C455" s="5"/>
      <c r="D455" s="25"/>
      <c r="E455" s="35"/>
      <c r="F455" s="108"/>
      <c r="G455" s="111"/>
      <c r="H455" s="33"/>
      <c r="I455" s="33"/>
      <c r="J455" s="33"/>
      <c r="K455" s="33"/>
      <c r="L455" s="33"/>
      <c r="M455" s="33"/>
      <c r="N455" s="33"/>
      <c r="O455" s="33"/>
      <c r="P455" s="33"/>
      <c r="Q455" s="112"/>
      <c r="S455" s="40">
        <f>$G455+$H455+IF(ISBLANK($E455),0,$F455*VLOOKUP($E455,'INFO_Matières recyclables'!$F$4:$H$5,2,0))</f>
        <v>0</v>
      </c>
      <c r="T455" s="40">
        <f>$I455+$J455+$K455+$L455+$M455+$N455+$O455+$P455+$Q455+$F455+IF(ISBLANK($E455),0,$F455*(1-VLOOKUP($E455,'INFO_Matières recyclables'!F444:H445,2,0)))</f>
        <v>0</v>
      </c>
      <c r="U455" s="40">
        <f>$G455+$I455+$J455+$K455+$L455+$M455+IF(ISBLANK($E455),0,$F455*VLOOKUP($E455,'INFO_Matières recyclables'!$F$4:$H$5,3,0))</f>
        <v>0</v>
      </c>
      <c r="V455" s="40">
        <f>$H455+$N455+$O455+$P455+$Q455+IF(ISBLANK($E455),0,$F455*(1-VLOOKUP($E455,'INFO_Matières recyclables'!F444:H445,3,0)))</f>
        <v>0</v>
      </c>
    </row>
    <row r="456" spans="2:22" x14ac:dyDescent="0.3">
      <c r="B456" s="5"/>
      <c r="C456" s="5"/>
      <c r="D456" s="25"/>
      <c r="E456" s="35"/>
      <c r="F456" s="108"/>
      <c r="G456" s="111"/>
      <c r="H456" s="33"/>
      <c r="I456" s="33"/>
      <c r="J456" s="33"/>
      <c r="K456" s="33"/>
      <c r="L456" s="33"/>
      <c r="M456" s="33"/>
      <c r="N456" s="33"/>
      <c r="O456" s="33"/>
      <c r="P456" s="33"/>
      <c r="Q456" s="112"/>
      <c r="S456" s="40">
        <f>$G456+$H456+IF(ISBLANK($E456),0,$F456*VLOOKUP($E456,'INFO_Matières recyclables'!$F$4:$H$5,2,0))</f>
        <v>0</v>
      </c>
      <c r="T456" s="40">
        <f>$I456+$J456+$K456+$L456+$M456+$N456+$O456+$P456+$Q456+$F456+IF(ISBLANK($E456),0,$F456*(1-VLOOKUP($E456,'INFO_Matières recyclables'!F445:H446,2,0)))</f>
        <v>0</v>
      </c>
      <c r="U456" s="40">
        <f>$G456+$I456+$J456+$K456+$L456+$M456+IF(ISBLANK($E456),0,$F456*VLOOKUP($E456,'INFO_Matières recyclables'!$F$4:$H$5,3,0))</f>
        <v>0</v>
      </c>
      <c r="V456" s="40">
        <f>$H456+$N456+$O456+$P456+$Q456+IF(ISBLANK($E456),0,$F456*(1-VLOOKUP($E456,'INFO_Matières recyclables'!F445:H446,3,0)))</f>
        <v>0</v>
      </c>
    </row>
    <row r="457" spans="2:22" x14ac:dyDescent="0.3">
      <c r="B457" s="5"/>
      <c r="C457" s="5"/>
      <c r="D457" s="25"/>
      <c r="E457" s="35"/>
      <c r="F457" s="108"/>
      <c r="G457" s="111"/>
      <c r="H457" s="33"/>
      <c r="I457" s="33"/>
      <c r="J457" s="33"/>
      <c r="K457" s="33"/>
      <c r="L457" s="33"/>
      <c r="M457" s="33"/>
      <c r="N457" s="33"/>
      <c r="O457" s="33"/>
      <c r="P457" s="33"/>
      <c r="Q457" s="112"/>
      <c r="S457" s="40">
        <f>$G457+$H457+IF(ISBLANK($E457),0,$F457*VLOOKUP($E457,'INFO_Matières recyclables'!$F$4:$H$5,2,0))</f>
        <v>0</v>
      </c>
      <c r="T457" s="40">
        <f>$I457+$J457+$K457+$L457+$M457+$N457+$O457+$P457+$Q457+$F457+IF(ISBLANK($E457),0,$F457*(1-VLOOKUP($E457,'INFO_Matières recyclables'!F446:H447,2,0)))</f>
        <v>0</v>
      </c>
      <c r="U457" s="40">
        <f>$G457+$I457+$J457+$K457+$L457+$M457+IF(ISBLANK($E457),0,$F457*VLOOKUP($E457,'INFO_Matières recyclables'!$F$4:$H$5,3,0))</f>
        <v>0</v>
      </c>
      <c r="V457" s="40">
        <f>$H457+$N457+$O457+$P457+$Q457+IF(ISBLANK($E457),0,$F457*(1-VLOOKUP($E457,'INFO_Matières recyclables'!F446:H447,3,0)))</f>
        <v>0</v>
      </c>
    </row>
    <row r="458" spans="2:22" x14ac:dyDescent="0.3">
      <c r="B458" s="5"/>
      <c r="C458" s="5"/>
      <c r="D458" s="25"/>
      <c r="E458" s="35"/>
      <c r="F458" s="108"/>
      <c r="G458" s="111"/>
      <c r="H458" s="33"/>
      <c r="I458" s="33"/>
      <c r="J458" s="33"/>
      <c r="K458" s="33"/>
      <c r="L458" s="33"/>
      <c r="M458" s="33"/>
      <c r="N458" s="33"/>
      <c r="O458" s="33"/>
      <c r="P458" s="33"/>
      <c r="Q458" s="112"/>
      <c r="S458" s="40">
        <f>$G458+$H458+IF(ISBLANK($E458),0,$F458*VLOOKUP($E458,'INFO_Matières recyclables'!$F$4:$H$5,2,0))</f>
        <v>0</v>
      </c>
      <c r="T458" s="40">
        <f>$I458+$J458+$K458+$L458+$M458+$N458+$O458+$P458+$Q458+$F458+IF(ISBLANK($E458),0,$F458*(1-VLOOKUP($E458,'INFO_Matières recyclables'!F447:H448,2,0)))</f>
        <v>0</v>
      </c>
      <c r="U458" s="40">
        <f>$G458+$I458+$J458+$K458+$L458+$M458+IF(ISBLANK($E458),0,$F458*VLOOKUP($E458,'INFO_Matières recyclables'!$F$4:$H$5,3,0))</f>
        <v>0</v>
      </c>
      <c r="V458" s="40">
        <f>$H458+$N458+$O458+$P458+$Q458+IF(ISBLANK($E458),0,$F458*(1-VLOOKUP($E458,'INFO_Matières recyclables'!F447:H448,3,0)))</f>
        <v>0</v>
      </c>
    </row>
    <row r="459" spans="2:22" x14ac:dyDescent="0.3">
      <c r="B459" s="5"/>
      <c r="C459" s="5"/>
      <c r="D459" s="25"/>
      <c r="E459" s="35"/>
      <c r="F459" s="108"/>
      <c r="G459" s="111"/>
      <c r="H459" s="33"/>
      <c r="I459" s="33"/>
      <c r="J459" s="33"/>
      <c r="K459" s="33"/>
      <c r="L459" s="33"/>
      <c r="M459" s="33"/>
      <c r="N459" s="33"/>
      <c r="O459" s="33"/>
      <c r="P459" s="33"/>
      <c r="Q459" s="112"/>
      <c r="S459" s="40">
        <f>$G459+$H459+IF(ISBLANK($E459),0,$F459*VLOOKUP($E459,'INFO_Matières recyclables'!$F$4:$H$5,2,0))</f>
        <v>0</v>
      </c>
      <c r="T459" s="40">
        <f>$I459+$J459+$K459+$L459+$M459+$N459+$O459+$P459+$Q459+$F459+IF(ISBLANK($E459),0,$F459*(1-VLOOKUP($E459,'INFO_Matières recyclables'!F448:H449,2,0)))</f>
        <v>0</v>
      </c>
      <c r="U459" s="40">
        <f>$G459+$I459+$J459+$K459+$L459+$M459+IF(ISBLANK($E459),0,$F459*VLOOKUP($E459,'INFO_Matières recyclables'!$F$4:$H$5,3,0))</f>
        <v>0</v>
      </c>
      <c r="V459" s="40">
        <f>$H459+$N459+$O459+$P459+$Q459+IF(ISBLANK($E459),0,$F459*(1-VLOOKUP($E459,'INFO_Matières recyclables'!F448:H449,3,0)))</f>
        <v>0</v>
      </c>
    </row>
    <row r="460" spans="2:22" x14ac:dyDescent="0.3">
      <c r="B460" s="5"/>
      <c r="C460" s="5"/>
      <c r="D460" s="25"/>
      <c r="E460" s="35"/>
      <c r="F460" s="108"/>
      <c r="G460" s="111"/>
      <c r="H460" s="33"/>
      <c r="I460" s="33"/>
      <c r="J460" s="33"/>
      <c r="K460" s="33"/>
      <c r="L460" s="33"/>
      <c r="M460" s="33"/>
      <c r="N460" s="33"/>
      <c r="O460" s="33"/>
      <c r="P460" s="33"/>
      <c r="Q460" s="112"/>
      <c r="S460" s="40">
        <f>$G460+$H460+IF(ISBLANK($E460),0,$F460*VLOOKUP($E460,'INFO_Matières recyclables'!$F$4:$H$5,2,0))</f>
        <v>0</v>
      </c>
      <c r="T460" s="40">
        <f>$I460+$J460+$K460+$L460+$M460+$N460+$O460+$P460+$Q460+$F460+IF(ISBLANK($E460),0,$F460*(1-VLOOKUP($E460,'INFO_Matières recyclables'!F449:H450,2,0)))</f>
        <v>0</v>
      </c>
      <c r="U460" s="40">
        <f>$G460+$I460+$J460+$K460+$L460+$M460+IF(ISBLANK($E460),0,$F460*VLOOKUP($E460,'INFO_Matières recyclables'!$F$4:$H$5,3,0))</f>
        <v>0</v>
      </c>
      <c r="V460" s="40">
        <f>$H460+$N460+$O460+$P460+$Q460+IF(ISBLANK($E460),0,$F460*(1-VLOOKUP($E460,'INFO_Matières recyclables'!F449:H450,3,0)))</f>
        <v>0</v>
      </c>
    </row>
    <row r="461" spans="2:22" x14ac:dyDescent="0.3">
      <c r="B461" s="5"/>
      <c r="C461" s="5"/>
      <c r="D461" s="25"/>
      <c r="E461" s="35"/>
      <c r="F461" s="108"/>
      <c r="G461" s="111"/>
      <c r="H461" s="33"/>
      <c r="I461" s="33"/>
      <c r="J461" s="33"/>
      <c r="K461" s="33"/>
      <c r="L461" s="33"/>
      <c r="M461" s="33"/>
      <c r="N461" s="33"/>
      <c r="O461" s="33"/>
      <c r="P461" s="33"/>
      <c r="Q461" s="112"/>
      <c r="S461" s="40">
        <f>$G461+$H461+IF(ISBLANK($E461),0,$F461*VLOOKUP($E461,'INFO_Matières recyclables'!$F$4:$H$5,2,0))</f>
        <v>0</v>
      </c>
      <c r="T461" s="40">
        <f>$I461+$J461+$K461+$L461+$M461+$N461+$O461+$P461+$Q461+$F461+IF(ISBLANK($E461),0,$F461*(1-VLOOKUP($E461,'INFO_Matières recyclables'!F450:H451,2,0)))</f>
        <v>0</v>
      </c>
      <c r="U461" s="40">
        <f>$G461+$I461+$J461+$K461+$L461+$M461+IF(ISBLANK($E461),0,$F461*VLOOKUP($E461,'INFO_Matières recyclables'!$F$4:$H$5,3,0))</f>
        <v>0</v>
      </c>
      <c r="V461" s="40">
        <f>$H461+$N461+$O461+$P461+$Q461+IF(ISBLANK($E461),0,$F461*(1-VLOOKUP($E461,'INFO_Matières recyclables'!F450:H451,3,0)))</f>
        <v>0</v>
      </c>
    </row>
    <row r="462" spans="2:22" x14ac:dyDescent="0.3">
      <c r="B462" s="5"/>
      <c r="C462" s="5"/>
      <c r="D462" s="25"/>
      <c r="E462" s="35"/>
      <c r="F462" s="108"/>
      <c r="G462" s="111"/>
      <c r="H462" s="33"/>
      <c r="I462" s="33"/>
      <c r="J462" s="33"/>
      <c r="K462" s="33"/>
      <c r="L462" s="33"/>
      <c r="M462" s="33"/>
      <c r="N462" s="33"/>
      <c r="O462" s="33"/>
      <c r="P462" s="33"/>
      <c r="Q462" s="112"/>
      <c r="S462" s="40">
        <f>$G462+$H462+IF(ISBLANK($E462),0,$F462*VLOOKUP($E462,'INFO_Matières recyclables'!$F$4:$H$5,2,0))</f>
        <v>0</v>
      </c>
      <c r="T462" s="40">
        <f>$I462+$J462+$K462+$L462+$M462+$N462+$O462+$P462+$Q462+$F462+IF(ISBLANK($E462),0,$F462*(1-VLOOKUP($E462,'INFO_Matières recyclables'!F451:H452,2,0)))</f>
        <v>0</v>
      </c>
      <c r="U462" s="40">
        <f>$G462+$I462+$J462+$K462+$L462+$M462+IF(ISBLANK($E462),0,$F462*VLOOKUP($E462,'INFO_Matières recyclables'!$F$4:$H$5,3,0))</f>
        <v>0</v>
      </c>
      <c r="V462" s="40">
        <f>$H462+$N462+$O462+$P462+$Q462+IF(ISBLANK($E462),0,$F462*(1-VLOOKUP($E462,'INFO_Matières recyclables'!F451:H452,3,0)))</f>
        <v>0</v>
      </c>
    </row>
    <row r="463" spans="2:22" x14ac:dyDescent="0.3">
      <c r="B463" s="5"/>
      <c r="C463" s="5"/>
      <c r="D463" s="25"/>
      <c r="E463" s="35"/>
      <c r="F463" s="108"/>
      <c r="G463" s="111"/>
      <c r="H463" s="33"/>
      <c r="I463" s="33"/>
      <c r="J463" s="33"/>
      <c r="K463" s="33"/>
      <c r="L463" s="33"/>
      <c r="M463" s="33"/>
      <c r="N463" s="33"/>
      <c r="O463" s="33"/>
      <c r="P463" s="33"/>
      <c r="Q463" s="112"/>
      <c r="S463" s="40">
        <f>$G463+$H463+IF(ISBLANK($E463),0,$F463*VLOOKUP($E463,'INFO_Matières recyclables'!$F$4:$H$5,2,0))</f>
        <v>0</v>
      </c>
      <c r="T463" s="40">
        <f>$I463+$J463+$K463+$L463+$M463+$N463+$O463+$P463+$Q463+$F463+IF(ISBLANK($E463),0,$F463*(1-VLOOKUP($E463,'INFO_Matières recyclables'!F452:H453,2,0)))</f>
        <v>0</v>
      </c>
      <c r="U463" s="40">
        <f>$G463+$I463+$J463+$K463+$L463+$M463+IF(ISBLANK($E463),0,$F463*VLOOKUP($E463,'INFO_Matières recyclables'!$F$4:$H$5,3,0))</f>
        <v>0</v>
      </c>
      <c r="V463" s="40">
        <f>$H463+$N463+$O463+$P463+$Q463+IF(ISBLANK($E463),0,$F463*(1-VLOOKUP($E463,'INFO_Matières recyclables'!F452:H453,3,0)))</f>
        <v>0</v>
      </c>
    </row>
    <row r="464" spans="2:22" x14ac:dyDescent="0.3">
      <c r="B464" s="5"/>
      <c r="C464" s="5"/>
      <c r="D464" s="25"/>
      <c r="E464" s="35"/>
      <c r="F464" s="108"/>
      <c r="G464" s="111"/>
      <c r="H464" s="33"/>
      <c r="I464" s="33"/>
      <c r="J464" s="33"/>
      <c r="K464" s="33"/>
      <c r="L464" s="33"/>
      <c r="M464" s="33"/>
      <c r="N464" s="33"/>
      <c r="O464" s="33"/>
      <c r="P464" s="33"/>
      <c r="Q464" s="112"/>
      <c r="S464" s="40">
        <f>$G464+$H464+IF(ISBLANK($E464),0,$F464*VLOOKUP($E464,'INFO_Matières recyclables'!$F$4:$H$5,2,0))</f>
        <v>0</v>
      </c>
      <c r="T464" s="40">
        <f>$I464+$J464+$K464+$L464+$M464+$N464+$O464+$P464+$Q464+$F464+IF(ISBLANK($E464),0,$F464*(1-VLOOKUP($E464,'INFO_Matières recyclables'!F453:H454,2,0)))</f>
        <v>0</v>
      </c>
      <c r="U464" s="40">
        <f>$G464+$I464+$J464+$K464+$L464+$M464+IF(ISBLANK($E464),0,$F464*VLOOKUP($E464,'INFO_Matières recyclables'!$F$4:$H$5,3,0))</f>
        <v>0</v>
      </c>
      <c r="V464" s="40">
        <f>$H464+$N464+$O464+$P464+$Q464+IF(ISBLANK($E464),0,$F464*(1-VLOOKUP($E464,'INFO_Matières recyclables'!F453:H454,3,0)))</f>
        <v>0</v>
      </c>
    </row>
    <row r="465" spans="2:22" x14ac:dyDescent="0.3">
      <c r="B465" s="5"/>
      <c r="C465" s="5"/>
      <c r="D465" s="25"/>
      <c r="E465" s="35"/>
      <c r="F465" s="108"/>
      <c r="G465" s="111"/>
      <c r="H465" s="33"/>
      <c r="I465" s="33"/>
      <c r="J465" s="33"/>
      <c r="K465" s="33"/>
      <c r="L465" s="33"/>
      <c r="M465" s="33"/>
      <c r="N465" s="33"/>
      <c r="O465" s="33"/>
      <c r="P465" s="33"/>
      <c r="Q465" s="112"/>
      <c r="S465" s="40">
        <f>$G465+$H465+IF(ISBLANK($E465),0,$F465*VLOOKUP($E465,'INFO_Matières recyclables'!$F$4:$H$5,2,0))</f>
        <v>0</v>
      </c>
      <c r="T465" s="40">
        <f>$I465+$J465+$K465+$L465+$M465+$N465+$O465+$P465+$Q465+$F465+IF(ISBLANK($E465),0,$F465*(1-VLOOKUP($E465,'INFO_Matières recyclables'!F454:H455,2,0)))</f>
        <v>0</v>
      </c>
      <c r="U465" s="40">
        <f>$G465+$I465+$J465+$K465+$L465+$M465+IF(ISBLANK($E465),0,$F465*VLOOKUP($E465,'INFO_Matières recyclables'!$F$4:$H$5,3,0))</f>
        <v>0</v>
      </c>
      <c r="V465" s="40">
        <f>$H465+$N465+$O465+$P465+$Q465+IF(ISBLANK($E465),0,$F465*(1-VLOOKUP($E465,'INFO_Matières recyclables'!F454:H455,3,0)))</f>
        <v>0</v>
      </c>
    </row>
    <row r="466" spans="2:22" x14ac:dyDescent="0.3">
      <c r="B466" s="5"/>
      <c r="C466" s="5"/>
      <c r="D466" s="25"/>
      <c r="E466" s="35"/>
      <c r="F466" s="108"/>
      <c r="G466" s="111"/>
      <c r="H466" s="33"/>
      <c r="I466" s="33"/>
      <c r="J466" s="33"/>
      <c r="K466" s="33"/>
      <c r="L466" s="33"/>
      <c r="M466" s="33"/>
      <c r="N466" s="33"/>
      <c r="O466" s="33"/>
      <c r="P466" s="33"/>
      <c r="Q466" s="112"/>
      <c r="S466" s="40">
        <f>$G466+$H466+IF(ISBLANK($E466),0,$F466*VLOOKUP($E466,'INFO_Matières recyclables'!$F$4:$H$5,2,0))</f>
        <v>0</v>
      </c>
      <c r="T466" s="40">
        <f>$I466+$J466+$K466+$L466+$M466+$N466+$O466+$P466+$Q466+$F466+IF(ISBLANK($E466),0,$F466*(1-VLOOKUP($E466,'INFO_Matières recyclables'!F455:H456,2,0)))</f>
        <v>0</v>
      </c>
      <c r="U466" s="40">
        <f>$G466+$I466+$J466+$K466+$L466+$M466+IF(ISBLANK($E466),0,$F466*VLOOKUP($E466,'INFO_Matières recyclables'!$F$4:$H$5,3,0))</f>
        <v>0</v>
      </c>
      <c r="V466" s="40">
        <f>$H466+$N466+$O466+$P466+$Q466+IF(ISBLANK($E466),0,$F466*(1-VLOOKUP($E466,'INFO_Matières recyclables'!F455:H456,3,0)))</f>
        <v>0</v>
      </c>
    </row>
    <row r="467" spans="2:22" x14ac:dyDescent="0.3">
      <c r="B467" s="5"/>
      <c r="C467" s="5"/>
      <c r="D467" s="25"/>
      <c r="E467" s="35"/>
      <c r="F467" s="108"/>
      <c r="G467" s="111"/>
      <c r="H467" s="33"/>
      <c r="I467" s="33"/>
      <c r="J467" s="33"/>
      <c r="K467" s="33"/>
      <c r="L467" s="33"/>
      <c r="M467" s="33"/>
      <c r="N467" s="33"/>
      <c r="O467" s="33"/>
      <c r="P467" s="33"/>
      <c r="Q467" s="112"/>
      <c r="S467" s="40">
        <f>$G467+$H467+IF(ISBLANK($E467),0,$F467*VLOOKUP($E467,'INFO_Matières recyclables'!$F$4:$H$5,2,0))</f>
        <v>0</v>
      </c>
      <c r="T467" s="40">
        <f>$I467+$J467+$K467+$L467+$M467+$N467+$O467+$P467+$Q467+$F467+IF(ISBLANK($E467),0,$F467*(1-VLOOKUP($E467,'INFO_Matières recyclables'!F456:H457,2,0)))</f>
        <v>0</v>
      </c>
      <c r="U467" s="40">
        <f>$G467+$I467+$J467+$K467+$L467+$M467+IF(ISBLANK($E467),0,$F467*VLOOKUP($E467,'INFO_Matières recyclables'!$F$4:$H$5,3,0))</f>
        <v>0</v>
      </c>
      <c r="V467" s="40">
        <f>$H467+$N467+$O467+$P467+$Q467+IF(ISBLANK($E467),0,$F467*(1-VLOOKUP($E467,'INFO_Matières recyclables'!F456:H457,3,0)))</f>
        <v>0</v>
      </c>
    </row>
    <row r="468" spans="2:22" x14ac:dyDescent="0.3">
      <c r="B468" s="5"/>
      <c r="C468" s="5"/>
      <c r="D468" s="25"/>
      <c r="E468" s="35"/>
      <c r="F468" s="108"/>
      <c r="G468" s="111"/>
      <c r="H468" s="33"/>
      <c r="I468" s="33"/>
      <c r="J468" s="33"/>
      <c r="K468" s="33"/>
      <c r="L468" s="33"/>
      <c r="M468" s="33"/>
      <c r="N468" s="33"/>
      <c r="O468" s="33"/>
      <c r="P468" s="33"/>
      <c r="Q468" s="112"/>
      <c r="S468" s="40">
        <f>$G468+$H468+IF(ISBLANK($E468),0,$F468*VLOOKUP($E468,'INFO_Matières recyclables'!$F$4:$H$5,2,0))</f>
        <v>0</v>
      </c>
      <c r="T468" s="40">
        <f>$I468+$J468+$K468+$L468+$M468+$N468+$O468+$P468+$Q468+$F468+IF(ISBLANK($E468),0,$F468*(1-VLOOKUP($E468,'INFO_Matières recyclables'!F457:H458,2,0)))</f>
        <v>0</v>
      </c>
      <c r="U468" s="40">
        <f>$G468+$I468+$J468+$K468+$L468+$M468+IF(ISBLANK($E468),0,$F468*VLOOKUP($E468,'INFO_Matières recyclables'!$F$4:$H$5,3,0))</f>
        <v>0</v>
      </c>
      <c r="V468" s="40">
        <f>$H468+$N468+$O468+$P468+$Q468+IF(ISBLANK($E468),0,$F468*(1-VLOOKUP($E468,'INFO_Matières recyclables'!F457:H458,3,0)))</f>
        <v>0</v>
      </c>
    </row>
    <row r="469" spans="2:22" x14ac:dyDescent="0.3">
      <c r="B469" s="5"/>
      <c r="C469" s="5"/>
      <c r="D469" s="25"/>
      <c r="E469" s="35"/>
      <c r="F469" s="108"/>
      <c r="G469" s="111"/>
      <c r="H469" s="33"/>
      <c r="I469" s="33"/>
      <c r="J469" s="33"/>
      <c r="K469" s="33"/>
      <c r="L469" s="33"/>
      <c r="M469" s="33"/>
      <c r="N469" s="33"/>
      <c r="O469" s="33"/>
      <c r="P469" s="33"/>
      <c r="Q469" s="112"/>
      <c r="S469" s="40">
        <f>$G469+$H469+IF(ISBLANK($E469),0,$F469*VLOOKUP($E469,'INFO_Matières recyclables'!$F$4:$H$5,2,0))</f>
        <v>0</v>
      </c>
      <c r="T469" s="40">
        <f>$I469+$J469+$K469+$L469+$M469+$N469+$O469+$P469+$Q469+$F469+IF(ISBLANK($E469),0,$F469*(1-VLOOKUP($E469,'INFO_Matières recyclables'!F458:H459,2,0)))</f>
        <v>0</v>
      </c>
      <c r="U469" s="40">
        <f>$G469+$I469+$J469+$K469+$L469+$M469+IF(ISBLANK($E469),0,$F469*VLOOKUP($E469,'INFO_Matières recyclables'!$F$4:$H$5,3,0))</f>
        <v>0</v>
      </c>
      <c r="V469" s="40">
        <f>$H469+$N469+$O469+$P469+$Q469+IF(ISBLANK($E469),0,$F469*(1-VLOOKUP($E469,'INFO_Matières recyclables'!F458:H459,3,0)))</f>
        <v>0</v>
      </c>
    </row>
    <row r="470" spans="2:22" x14ac:dyDescent="0.3">
      <c r="B470" s="5"/>
      <c r="C470" s="5"/>
      <c r="D470" s="25"/>
      <c r="E470" s="35"/>
      <c r="F470" s="108"/>
      <c r="G470" s="111"/>
      <c r="H470" s="33"/>
      <c r="I470" s="33"/>
      <c r="J470" s="33"/>
      <c r="K470" s="33"/>
      <c r="L470" s="33"/>
      <c r="M470" s="33"/>
      <c r="N470" s="33"/>
      <c r="O470" s="33"/>
      <c r="P470" s="33"/>
      <c r="Q470" s="112"/>
      <c r="S470" s="40">
        <f>$G470+$H470+IF(ISBLANK($E470),0,$F470*VLOOKUP($E470,'INFO_Matières recyclables'!$F$4:$H$5,2,0))</f>
        <v>0</v>
      </c>
      <c r="T470" s="40">
        <f>$I470+$J470+$K470+$L470+$M470+$N470+$O470+$P470+$Q470+$F470+IF(ISBLANK($E470),0,$F470*(1-VLOOKUP($E470,'INFO_Matières recyclables'!F459:H460,2,0)))</f>
        <v>0</v>
      </c>
      <c r="U470" s="40">
        <f>$G470+$I470+$J470+$K470+$L470+$M470+IF(ISBLANK($E470),0,$F470*VLOOKUP($E470,'INFO_Matières recyclables'!$F$4:$H$5,3,0))</f>
        <v>0</v>
      </c>
      <c r="V470" s="40">
        <f>$H470+$N470+$O470+$P470+$Q470+IF(ISBLANK($E470),0,$F470*(1-VLOOKUP($E470,'INFO_Matières recyclables'!F459:H460,3,0)))</f>
        <v>0</v>
      </c>
    </row>
    <row r="471" spans="2:22" x14ac:dyDescent="0.3">
      <c r="B471" s="5"/>
      <c r="C471" s="5"/>
      <c r="D471" s="25"/>
      <c r="E471" s="35"/>
      <c r="F471" s="108"/>
      <c r="G471" s="111"/>
      <c r="H471" s="33"/>
      <c r="I471" s="33"/>
      <c r="J471" s="33"/>
      <c r="K471" s="33"/>
      <c r="L471" s="33"/>
      <c r="M471" s="33"/>
      <c r="N471" s="33"/>
      <c r="O471" s="33"/>
      <c r="P471" s="33"/>
      <c r="Q471" s="112"/>
      <c r="S471" s="40">
        <f>$G471+$H471+IF(ISBLANK($E471),0,$F471*VLOOKUP($E471,'INFO_Matières recyclables'!$F$4:$H$5,2,0))</f>
        <v>0</v>
      </c>
      <c r="T471" s="40">
        <f>$I471+$J471+$K471+$L471+$M471+$N471+$O471+$P471+$Q471+$F471+IF(ISBLANK($E471),0,$F471*(1-VLOOKUP($E471,'INFO_Matières recyclables'!F460:H461,2,0)))</f>
        <v>0</v>
      </c>
      <c r="U471" s="40">
        <f>$G471+$I471+$J471+$K471+$L471+$M471+IF(ISBLANK($E471),0,$F471*VLOOKUP($E471,'INFO_Matières recyclables'!$F$4:$H$5,3,0))</f>
        <v>0</v>
      </c>
      <c r="V471" s="40">
        <f>$H471+$N471+$O471+$P471+$Q471+IF(ISBLANK($E471),0,$F471*(1-VLOOKUP($E471,'INFO_Matières recyclables'!F460:H461,3,0)))</f>
        <v>0</v>
      </c>
    </row>
    <row r="472" spans="2:22" x14ac:dyDescent="0.3">
      <c r="B472" s="5"/>
      <c r="C472" s="5"/>
      <c r="D472" s="25"/>
      <c r="E472" s="35"/>
      <c r="F472" s="108"/>
      <c r="G472" s="111"/>
      <c r="H472" s="33"/>
      <c r="I472" s="33"/>
      <c r="J472" s="33"/>
      <c r="K472" s="33"/>
      <c r="L472" s="33"/>
      <c r="M472" s="33"/>
      <c r="N472" s="33"/>
      <c r="O472" s="33"/>
      <c r="P472" s="33"/>
      <c r="Q472" s="112"/>
      <c r="S472" s="40">
        <f>$G472+$H472+IF(ISBLANK($E472),0,$F472*VLOOKUP($E472,'INFO_Matières recyclables'!$F$4:$H$5,2,0))</f>
        <v>0</v>
      </c>
      <c r="T472" s="40">
        <f>$I472+$J472+$K472+$L472+$M472+$N472+$O472+$P472+$Q472+$F472+IF(ISBLANK($E472),0,$F472*(1-VLOOKUP($E472,'INFO_Matières recyclables'!F461:H462,2,0)))</f>
        <v>0</v>
      </c>
      <c r="U472" s="40">
        <f>$G472+$I472+$J472+$K472+$L472+$M472+IF(ISBLANK($E472),0,$F472*VLOOKUP($E472,'INFO_Matières recyclables'!$F$4:$H$5,3,0))</f>
        <v>0</v>
      </c>
      <c r="V472" s="40">
        <f>$H472+$N472+$O472+$P472+$Q472+IF(ISBLANK($E472),0,$F472*(1-VLOOKUP($E472,'INFO_Matières recyclables'!F461:H462,3,0)))</f>
        <v>0</v>
      </c>
    </row>
    <row r="473" spans="2:22" x14ac:dyDescent="0.3">
      <c r="B473" s="5"/>
      <c r="C473" s="5"/>
      <c r="D473" s="25"/>
      <c r="E473" s="35"/>
      <c r="F473" s="108"/>
      <c r="G473" s="111"/>
      <c r="H473" s="33"/>
      <c r="I473" s="33"/>
      <c r="J473" s="33"/>
      <c r="K473" s="33"/>
      <c r="L473" s="33"/>
      <c r="M473" s="33"/>
      <c r="N473" s="33"/>
      <c r="O473" s="33"/>
      <c r="P473" s="33"/>
      <c r="Q473" s="112"/>
      <c r="S473" s="40">
        <f>$G473+$H473+IF(ISBLANK($E473),0,$F473*VLOOKUP($E473,'INFO_Matières recyclables'!$F$4:$H$5,2,0))</f>
        <v>0</v>
      </c>
      <c r="T473" s="40">
        <f>$I473+$J473+$K473+$L473+$M473+$N473+$O473+$P473+$Q473+$F473+IF(ISBLANK($E473),0,$F473*(1-VLOOKUP($E473,'INFO_Matières recyclables'!F462:H463,2,0)))</f>
        <v>0</v>
      </c>
      <c r="U473" s="40">
        <f>$G473+$I473+$J473+$K473+$L473+$M473+IF(ISBLANK($E473),0,$F473*VLOOKUP($E473,'INFO_Matières recyclables'!$F$4:$H$5,3,0))</f>
        <v>0</v>
      </c>
      <c r="V473" s="40">
        <f>$H473+$N473+$O473+$P473+$Q473+IF(ISBLANK($E473),0,$F473*(1-VLOOKUP($E473,'INFO_Matières recyclables'!F462:H463,3,0)))</f>
        <v>0</v>
      </c>
    </row>
    <row r="474" spans="2:22" x14ac:dyDescent="0.3">
      <c r="B474" s="5"/>
      <c r="C474" s="5"/>
      <c r="D474" s="25"/>
      <c r="E474" s="35"/>
      <c r="F474" s="108"/>
      <c r="G474" s="111"/>
      <c r="H474" s="33"/>
      <c r="I474" s="33"/>
      <c r="J474" s="33"/>
      <c r="K474" s="33"/>
      <c r="L474" s="33"/>
      <c r="M474" s="33"/>
      <c r="N474" s="33"/>
      <c r="O474" s="33"/>
      <c r="P474" s="33"/>
      <c r="Q474" s="112"/>
      <c r="S474" s="40">
        <f>$G474+$H474+IF(ISBLANK($E474),0,$F474*VLOOKUP($E474,'INFO_Matières recyclables'!$F$4:$H$5,2,0))</f>
        <v>0</v>
      </c>
      <c r="T474" s="40">
        <f>$I474+$J474+$K474+$L474+$M474+$N474+$O474+$P474+$Q474+$F474+IF(ISBLANK($E474),0,$F474*(1-VLOOKUP($E474,'INFO_Matières recyclables'!F463:H464,2,0)))</f>
        <v>0</v>
      </c>
      <c r="U474" s="40">
        <f>$G474+$I474+$J474+$K474+$L474+$M474+IF(ISBLANK($E474),0,$F474*VLOOKUP($E474,'INFO_Matières recyclables'!$F$4:$H$5,3,0))</f>
        <v>0</v>
      </c>
      <c r="V474" s="40">
        <f>$H474+$N474+$O474+$P474+$Q474+IF(ISBLANK($E474),0,$F474*(1-VLOOKUP($E474,'INFO_Matières recyclables'!F463:H464,3,0)))</f>
        <v>0</v>
      </c>
    </row>
    <row r="475" spans="2:22" x14ac:dyDescent="0.3">
      <c r="B475" s="5"/>
      <c r="C475" s="5"/>
      <c r="D475" s="25"/>
      <c r="E475" s="35"/>
      <c r="F475" s="108"/>
      <c r="G475" s="111"/>
      <c r="H475" s="33"/>
      <c r="I475" s="33"/>
      <c r="J475" s="33"/>
      <c r="K475" s="33"/>
      <c r="L475" s="33"/>
      <c r="M475" s="33"/>
      <c r="N475" s="33"/>
      <c r="O475" s="33"/>
      <c r="P475" s="33"/>
      <c r="Q475" s="112"/>
      <c r="S475" s="40">
        <f>$G475+$H475+IF(ISBLANK($E475),0,$F475*VLOOKUP($E475,'INFO_Matières recyclables'!$F$4:$H$5,2,0))</f>
        <v>0</v>
      </c>
      <c r="T475" s="40">
        <f>$I475+$J475+$K475+$L475+$M475+$N475+$O475+$P475+$Q475+$F475+IF(ISBLANK($E475),0,$F475*(1-VLOOKUP($E475,'INFO_Matières recyclables'!F464:H465,2,0)))</f>
        <v>0</v>
      </c>
      <c r="U475" s="40">
        <f>$G475+$I475+$J475+$K475+$L475+$M475+IF(ISBLANK($E475),0,$F475*VLOOKUP($E475,'INFO_Matières recyclables'!$F$4:$H$5,3,0))</f>
        <v>0</v>
      </c>
      <c r="V475" s="40">
        <f>$H475+$N475+$O475+$P475+$Q475+IF(ISBLANK($E475),0,$F475*(1-VLOOKUP($E475,'INFO_Matières recyclables'!F464:H465,3,0)))</f>
        <v>0</v>
      </c>
    </row>
    <row r="476" spans="2:22" x14ac:dyDescent="0.3">
      <c r="B476" s="5"/>
      <c r="C476" s="5"/>
      <c r="D476" s="25"/>
      <c r="E476" s="35"/>
      <c r="F476" s="108"/>
      <c r="G476" s="111"/>
      <c r="H476" s="33"/>
      <c r="I476" s="33"/>
      <c r="J476" s="33"/>
      <c r="K476" s="33"/>
      <c r="L476" s="33"/>
      <c r="M476" s="33"/>
      <c r="N476" s="33"/>
      <c r="O476" s="33"/>
      <c r="P476" s="33"/>
      <c r="Q476" s="112"/>
      <c r="S476" s="40">
        <f>$G476+$H476+IF(ISBLANK($E476),0,$F476*VLOOKUP($E476,'INFO_Matières recyclables'!$F$4:$H$5,2,0))</f>
        <v>0</v>
      </c>
      <c r="T476" s="40">
        <f>$I476+$J476+$K476+$L476+$M476+$N476+$O476+$P476+$Q476+$F476+IF(ISBLANK($E476),0,$F476*(1-VLOOKUP($E476,'INFO_Matières recyclables'!F465:H466,2,0)))</f>
        <v>0</v>
      </c>
      <c r="U476" s="40">
        <f>$G476+$I476+$J476+$K476+$L476+$M476+IF(ISBLANK($E476),0,$F476*VLOOKUP($E476,'INFO_Matières recyclables'!$F$4:$H$5,3,0))</f>
        <v>0</v>
      </c>
      <c r="V476" s="40">
        <f>$H476+$N476+$O476+$P476+$Q476+IF(ISBLANK($E476),0,$F476*(1-VLOOKUP($E476,'INFO_Matières recyclables'!F465:H466,3,0)))</f>
        <v>0</v>
      </c>
    </row>
    <row r="477" spans="2:22" x14ac:dyDescent="0.3">
      <c r="B477" s="5"/>
      <c r="C477" s="5"/>
      <c r="D477" s="25"/>
      <c r="E477" s="35"/>
      <c r="F477" s="108"/>
      <c r="G477" s="111"/>
      <c r="H477" s="33"/>
      <c r="I477" s="33"/>
      <c r="J477" s="33"/>
      <c r="K477" s="33"/>
      <c r="L477" s="33"/>
      <c r="M477" s="33"/>
      <c r="N477" s="33"/>
      <c r="O477" s="33"/>
      <c r="P477" s="33"/>
      <c r="Q477" s="112"/>
      <c r="S477" s="40">
        <f>$G477+$H477+IF(ISBLANK($E477),0,$F477*VLOOKUP($E477,'INFO_Matières recyclables'!$F$4:$H$5,2,0))</f>
        <v>0</v>
      </c>
      <c r="T477" s="40">
        <f>$I477+$J477+$K477+$L477+$M477+$N477+$O477+$P477+$Q477+$F477+IF(ISBLANK($E477),0,$F477*(1-VLOOKUP($E477,'INFO_Matières recyclables'!F466:H467,2,0)))</f>
        <v>0</v>
      </c>
      <c r="U477" s="40">
        <f>$G477+$I477+$J477+$K477+$L477+$M477+IF(ISBLANK($E477),0,$F477*VLOOKUP($E477,'INFO_Matières recyclables'!$F$4:$H$5,3,0))</f>
        <v>0</v>
      </c>
      <c r="V477" s="40">
        <f>$H477+$N477+$O477+$P477+$Q477+IF(ISBLANK($E477),0,$F477*(1-VLOOKUP($E477,'INFO_Matières recyclables'!F466:H467,3,0)))</f>
        <v>0</v>
      </c>
    </row>
    <row r="478" spans="2:22" x14ac:dyDescent="0.3">
      <c r="B478" s="5"/>
      <c r="C478" s="5"/>
      <c r="D478" s="25"/>
      <c r="E478" s="35"/>
      <c r="F478" s="108"/>
      <c r="G478" s="111"/>
      <c r="H478" s="33"/>
      <c r="I478" s="33"/>
      <c r="J478" s="33"/>
      <c r="K478" s="33"/>
      <c r="L478" s="33"/>
      <c r="M478" s="33"/>
      <c r="N478" s="33"/>
      <c r="O478" s="33"/>
      <c r="P478" s="33"/>
      <c r="Q478" s="112"/>
      <c r="S478" s="40">
        <f>$G478+$H478+IF(ISBLANK($E478),0,$F478*VLOOKUP($E478,'INFO_Matières recyclables'!$F$4:$H$5,2,0))</f>
        <v>0</v>
      </c>
      <c r="T478" s="40">
        <f>$I478+$J478+$K478+$L478+$M478+$N478+$O478+$P478+$Q478+$F478+IF(ISBLANK($E478),0,$F478*(1-VLOOKUP($E478,'INFO_Matières recyclables'!F467:H468,2,0)))</f>
        <v>0</v>
      </c>
      <c r="U478" s="40">
        <f>$G478+$I478+$J478+$K478+$L478+$M478+IF(ISBLANK($E478),0,$F478*VLOOKUP($E478,'INFO_Matières recyclables'!$F$4:$H$5,3,0))</f>
        <v>0</v>
      </c>
      <c r="V478" s="40">
        <f>$H478+$N478+$O478+$P478+$Q478+IF(ISBLANK($E478),0,$F478*(1-VLOOKUP($E478,'INFO_Matières recyclables'!F467:H468,3,0)))</f>
        <v>0</v>
      </c>
    </row>
    <row r="479" spans="2:22" x14ac:dyDescent="0.3">
      <c r="B479" s="5"/>
      <c r="C479" s="5"/>
      <c r="D479" s="25"/>
      <c r="E479" s="35"/>
      <c r="F479" s="108"/>
      <c r="G479" s="111"/>
      <c r="H479" s="33"/>
      <c r="I479" s="33"/>
      <c r="J479" s="33"/>
      <c r="K479" s="33"/>
      <c r="L479" s="33"/>
      <c r="M479" s="33"/>
      <c r="N479" s="33"/>
      <c r="O479" s="33"/>
      <c r="P479" s="33"/>
      <c r="Q479" s="112"/>
      <c r="S479" s="40">
        <f>$G479+$H479+IF(ISBLANK($E479),0,$F479*VLOOKUP($E479,'INFO_Matières recyclables'!$F$4:$H$5,2,0))</f>
        <v>0</v>
      </c>
      <c r="T479" s="40">
        <f>$I479+$J479+$K479+$L479+$M479+$N479+$O479+$P479+$Q479+$F479+IF(ISBLANK($E479),0,$F479*(1-VLOOKUP($E479,'INFO_Matières recyclables'!F468:H469,2,0)))</f>
        <v>0</v>
      </c>
      <c r="U479" s="40">
        <f>$G479+$I479+$J479+$K479+$L479+$M479+IF(ISBLANK($E479),0,$F479*VLOOKUP($E479,'INFO_Matières recyclables'!$F$4:$H$5,3,0))</f>
        <v>0</v>
      </c>
      <c r="V479" s="40">
        <f>$H479+$N479+$O479+$P479+$Q479+IF(ISBLANK($E479),0,$F479*(1-VLOOKUP($E479,'INFO_Matières recyclables'!F468:H469,3,0)))</f>
        <v>0</v>
      </c>
    </row>
    <row r="480" spans="2:22" x14ac:dyDescent="0.3">
      <c r="B480" s="5"/>
      <c r="C480" s="5"/>
      <c r="D480" s="25"/>
      <c r="E480" s="35"/>
      <c r="F480" s="108"/>
      <c r="G480" s="111"/>
      <c r="H480" s="33"/>
      <c r="I480" s="33"/>
      <c r="J480" s="33"/>
      <c r="K480" s="33"/>
      <c r="L480" s="33"/>
      <c r="M480" s="33"/>
      <c r="N480" s="33"/>
      <c r="O480" s="33"/>
      <c r="P480" s="33"/>
      <c r="Q480" s="112"/>
      <c r="S480" s="40">
        <f>$G480+$H480+IF(ISBLANK($E480),0,$F480*VLOOKUP($E480,'INFO_Matières recyclables'!$F$4:$H$5,2,0))</f>
        <v>0</v>
      </c>
      <c r="T480" s="40">
        <f>$I480+$J480+$K480+$L480+$M480+$N480+$O480+$P480+$Q480+$F480+IF(ISBLANK($E480),0,$F480*(1-VLOOKUP($E480,'INFO_Matières recyclables'!F469:H470,2,0)))</f>
        <v>0</v>
      </c>
      <c r="U480" s="40">
        <f>$G480+$I480+$J480+$K480+$L480+$M480+IF(ISBLANK($E480),0,$F480*VLOOKUP($E480,'INFO_Matières recyclables'!$F$4:$H$5,3,0))</f>
        <v>0</v>
      </c>
      <c r="V480" s="40">
        <f>$H480+$N480+$O480+$P480+$Q480+IF(ISBLANK($E480),0,$F480*(1-VLOOKUP($E480,'INFO_Matières recyclables'!F469:H470,3,0)))</f>
        <v>0</v>
      </c>
    </row>
    <row r="481" spans="2:22" x14ac:dyDescent="0.3">
      <c r="B481" s="5"/>
      <c r="C481" s="5"/>
      <c r="D481" s="25"/>
      <c r="E481" s="35"/>
      <c r="F481" s="108"/>
      <c r="G481" s="111"/>
      <c r="H481" s="33"/>
      <c r="I481" s="33"/>
      <c r="J481" s="33"/>
      <c r="K481" s="33"/>
      <c r="L481" s="33"/>
      <c r="M481" s="33"/>
      <c r="N481" s="33"/>
      <c r="O481" s="33"/>
      <c r="P481" s="33"/>
      <c r="Q481" s="112"/>
      <c r="S481" s="40">
        <f>$G481+$H481+IF(ISBLANK($E481),0,$F481*VLOOKUP($E481,'INFO_Matières recyclables'!$F$4:$H$5,2,0))</f>
        <v>0</v>
      </c>
      <c r="T481" s="40">
        <f>$I481+$J481+$K481+$L481+$M481+$N481+$O481+$P481+$Q481+$F481+IF(ISBLANK($E481),0,$F481*(1-VLOOKUP($E481,'INFO_Matières recyclables'!F470:H471,2,0)))</f>
        <v>0</v>
      </c>
      <c r="U481" s="40">
        <f>$G481+$I481+$J481+$K481+$L481+$M481+IF(ISBLANK($E481),0,$F481*VLOOKUP($E481,'INFO_Matières recyclables'!$F$4:$H$5,3,0))</f>
        <v>0</v>
      </c>
      <c r="V481" s="40">
        <f>$H481+$N481+$O481+$P481+$Q481+IF(ISBLANK($E481),0,$F481*(1-VLOOKUP($E481,'INFO_Matières recyclables'!F470:H471,3,0)))</f>
        <v>0</v>
      </c>
    </row>
    <row r="482" spans="2:22" x14ac:dyDescent="0.3">
      <c r="B482" s="5"/>
      <c r="C482" s="5"/>
      <c r="D482" s="25"/>
      <c r="E482" s="35"/>
      <c r="F482" s="108"/>
      <c r="G482" s="111"/>
      <c r="H482" s="33"/>
      <c r="I482" s="33"/>
      <c r="J482" s="33"/>
      <c r="K482" s="33"/>
      <c r="L482" s="33"/>
      <c r="M482" s="33"/>
      <c r="N482" s="33"/>
      <c r="O482" s="33"/>
      <c r="P482" s="33"/>
      <c r="Q482" s="112"/>
      <c r="S482" s="40">
        <f>$G482+$H482+IF(ISBLANK($E482),0,$F482*VLOOKUP($E482,'INFO_Matières recyclables'!$F$4:$H$5,2,0))</f>
        <v>0</v>
      </c>
      <c r="T482" s="40">
        <f>$I482+$J482+$K482+$L482+$M482+$N482+$O482+$P482+$Q482+$F482+IF(ISBLANK($E482),0,$F482*(1-VLOOKUP($E482,'INFO_Matières recyclables'!F471:H472,2,0)))</f>
        <v>0</v>
      </c>
      <c r="U482" s="40">
        <f>$G482+$I482+$J482+$K482+$L482+$M482+IF(ISBLANK($E482),0,$F482*VLOOKUP($E482,'INFO_Matières recyclables'!$F$4:$H$5,3,0))</f>
        <v>0</v>
      </c>
      <c r="V482" s="40">
        <f>$H482+$N482+$O482+$P482+$Q482+IF(ISBLANK($E482),0,$F482*(1-VLOOKUP($E482,'INFO_Matières recyclables'!F471:H472,3,0)))</f>
        <v>0</v>
      </c>
    </row>
    <row r="483" spans="2:22" x14ac:dyDescent="0.3">
      <c r="B483" s="5"/>
      <c r="C483" s="5"/>
      <c r="D483" s="25"/>
      <c r="E483" s="35"/>
      <c r="F483" s="108"/>
      <c r="G483" s="111"/>
      <c r="H483" s="33"/>
      <c r="I483" s="33"/>
      <c r="J483" s="33"/>
      <c r="K483" s="33"/>
      <c r="L483" s="33"/>
      <c r="M483" s="33"/>
      <c r="N483" s="33"/>
      <c r="O483" s="33"/>
      <c r="P483" s="33"/>
      <c r="Q483" s="112"/>
      <c r="S483" s="40">
        <f>$G483+$H483+IF(ISBLANK($E483),0,$F483*VLOOKUP($E483,'INFO_Matières recyclables'!$F$4:$H$5,2,0))</f>
        <v>0</v>
      </c>
      <c r="T483" s="40">
        <f>$I483+$J483+$K483+$L483+$M483+$N483+$O483+$P483+$Q483+$F483+IF(ISBLANK($E483),0,$F483*(1-VLOOKUP($E483,'INFO_Matières recyclables'!F472:H473,2,0)))</f>
        <v>0</v>
      </c>
      <c r="U483" s="40">
        <f>$G483+$I483+$J483+$K483+$L483+$M483+IF(ISBLANK($E483),0,$F483*VLOOKUP($E483,'INFO_Matières recyclables'!$F$4:$H$5,3,0))</f>
        <v>0</v>
      </c>
      <c r="V483" s="40">
        <f>$H483+$N483+$O483+$P483+$Q483+IF(ISBLANK($E483),0,$F483*(1-VLOOKUP($E483,'INFO_Matières recyclables'!F472:H473,3,0)))</f>
        <v>0</v>
      </c>
    </row>
    <row r="484" spans="2:22" x14ac:dyDescent="0.3">
      <c r="B484" s="5"/>
      <c r="C484" s="5"/>
      <c r="D484" s="25"/>
      <c r="E484" s="35"/>
      <c r="F484" s="108"/>
      <c r="G484" s="111"/>
      <c r="H484" s="33"/>
      <c r="I484" s="33"/>
      <c r="J484" s="33"/>
      <c r="K484" s="33"/>
      <c r="L484" s="33"/>
      <c r="M484" s="33"/>
      <c r="N484" s="33"/>
      <c r="O484" s="33"/>
      <c r="P484" s="33"/>
      <c r="Q484" s="112"/>
      <c r="S484" s="40">
        <f>$G484+$H484+IF(ISBLANK($E484),0,$F484*VLOOKUP($E484,'INFO_Matières recyclables'!$F$4:$H$5,2,0))</f>
        <v>0</v>
      </c>
      <c r="T484" s="40">
        <f>$I484+$J484+$K484+$L484+$M484+$N484+$O484+$P484+$Q484+$F484+IF(ISBLANK($E484),0,$F484*(1-VLOOKUP($E484,'INFO_Matières recyclables'!F473:H474,2,0)))</f>
        <v>0</v>
      </c>
      <c r="U484" s="40">
        <f>$G484+$I484+$J484+$K484+$L484+$M484+IF(ISBLANK($E484),0,$F484*VLOOKUP($E484,'INFO_Matières recyclables'!$F$4:$H$5,3,0))</f>
        <v>0</v>
      </c>
      <c r="V484" s="40">
        <f>$H484+$N484+$O484+$P484+$Q484+IF(ISBLANK($E484),0,$F484*(1-VLOOKUP($E484,'INFO_Matières recyclables'!F473:H474,3,0)))</f>
        <v>0</v>
      </c>
    </row>
    <row r="485" spans="2:22" x14ac:dyDescent="0.3">
      <c r="B485" s="5"/>
      <c r="C485" s="5"/>
      <c r="D485" s="25"/>
      <c r="E485" s="35"/>
      <c r="F485" s="108"/>
      <c r="G485" s="111"/>
      <c r="H485" s="33"/>
      <c r="I485" s="33"/>
      <c r="J485" s="33"/>
      <c r="K485" s="33"/>
      <c r="L485" s="33"/>
      <c r="M485" s="33"/>
      <c r="N485" s="33"/>
      <c r="O485" s="33"/>
      <c r="P485" s="33"/>
      <c r="Q485" s="112"/>
      <c r="S485" s="40">
        <f>$G485+$H485+IF(ISBLANK($E485),0,$F485*VLOOKUP($E485,'INFO_Matières recyclables'!$F$4:$H$5,2,0))</f>
        <v>0</v>
      </c>
      <c r="T485" s="40">
        <f>$I485+$J485+$K485+$L485+$M485+$N485+$O485+$P485+$Q485+$F485+IF(ISBLANK($E485),0,$F485*(1-VLOOKUP($E485,'INFO_Matières recyclables'!F474:H475,2,0)))</f>
        <v>0</v>
      </c>
      <c r="U485" s="40">
        <f>$G485+$I485+$J485+$K485+$L485+$M485+IF(ISBLANK($E485),0,$F485*VLOOKUP($E485,'INFO_Matières recyclables'!$F$4:$H$5,3,0))</f>
        <v>0</v>
      </c>
      <c r="V485" s="40">
        <f>$H485+$N485+$O485+$P485+$Q485+IF(ISBLANK($E485),0,$F485*(1-VLOOKUP($E485,'INFO_Matières recyclables'!F474:H475,3,0)))</f>
        <v>0</v>
      </c>
    </row>
    <row r="486" spans="2:22" x14ac:dyDescent="0.3">
      <c r="B486" s="5"/>
      <c r="C486" s="5"/>
      <c r="D486" s="25"/>
      <c r="E486" s="35"/>
      <c r="F486" s="108"/>
      <c r="G486" s="111"/>
      <c r="H486" s="33"/>
      <c r="I486" s="33"/>
      <c r="J486" s="33"/>
      <c r="K486" s="33"/>
      <c r="L486" s="33"/>
      <c r="M486" s="33"/>
      <c r="N486" s="33"/>
      <c r="O486" s="33"/>
      <c r="P486" s="33"/>
      <c r="Q486" s="112"/>
      <c r="S486" s="40">
        <f>$G486+$H486+IF(ISBLANK($E486),0,$F486*VLOOKUP($E486,'INFO_Matières recyclables'!$F$4:$H$5,2,0))</f>
        <v>0</v>
      </c>
      <c r="T486" s="40">
        <f>$I486+$J486+$K486+$L486+$M486+$N486+$O486+$P486+$Q486+$F486+IF(ISBLANK($E486),0,$F486*(1-VLOOKUP($E486,'INFO_Matières recyclables'!F475:H476,2,0)))</f>
        <v>0</v>
      </c>
      <c r="U486" s="40">
        <f>$G486+$I486+$J486+$K486+$L486+$M486+IF(ISBLANK($E486),0,$F486*VLOOKUP($E486,'INFO_Matières recyclables'!$F$4:$H$5,3,0))</f>
        <v>0</v>
      </c>
      <c r="V486" s="40">
        <f>$H486+$N486+$O486+$P486+$Q486+IF(ISBLANK($E486),0,$F486*(1-VLOOKUP($E486,'INFO_Matières recyclables'!F475:H476,3,0)))</f>
        <v>0</v>
      </c>
    </row>
    <row r="487" spans="2:22" x14ac:dyDescent="0.3">
      <c r="B487" s="5"/>
      <c r="C487" s="5"/>
      <c r="D487" s="25"/>
      <c r="E487" s="35"/>
      <c r="F487" s="108"/>
      <c r="G487" s="111"/>
      <c r="H487" s="33"/>
      <c r="I487" s="33"/>
      <c r="J487" s="33"/>
      <c r="K487" s="33"/>
      <c r="L487" s="33"/>
      <c r="M487" s="33"/>
      <c r="N487" s="33"/>
      <c r="O487" s="33"/>
      <c r="P487" s="33"/>
      <c r="Q487" s="112"/>
      <c r="S487" s="40">
        <f>$G487+$H487+IF(ISBLANK($E487),0,$F487*VLOOKUP($E487,'INFO_Matières recyclables'!$F$4:$H$5,2,0))</f>
        <v>0</v>
      </c>
      <c r="T487" s="40">
        <f>$I487+$J487+$K487+$L487+$M487+$N487+$O487+$P487+$Q487+$F487+IF(ISBLANK($E487),0,$F487*(1-VLOOKUP($E487,'INFO_Matières recyclables'!F476:H477,2,0)))</f>
        <v>0</v>
      </c>
      <c r="U487" s="40">
        <f>$G487+$I487+$J487+$K487+$L487+$M487+IF(ISBLANK($E487),0,$F487*VLOOKUP($E487,'INFO_Matières recyclables'!$F$4:$H$5,3,0))</f>
        <v>0</v>
      </c>
      <c r="V487" s="40">
        <f>$H487+$N487+$O487+$P487+$Q487+IF(ISBLANK($E487),0,$F487*(1-VLOOKUP($E487,'INFO_Matières recyclables'!F476:H477,3,0)))</f>
        <v>0</v>
      </c>
    </row>
    <row r="488" spans="2:22" x14ac:dyDescent="0.3">
      <c r="B488" s="5"/>
      <c r="C488" s="5"/>
      <c r="D488" s="25"/>
      <c r="E488" s="35"/>
      <c r="F488" s="108"/>
      <c r="G488" s="111"/>
      <c r="H488" s="33"/>
      <c r="I488" s="33"/>
      <c r="J488" s="33"/>
      <c r="K488" s="33"/>
      <c r="L488" s="33"/>
      <c r="M488" s="33"/>
      <c r="N488" s="33"/>
      <c r="O488" s="33"/>
      <c r="P488" s="33"/>
      <c r="Q488" s="112"/>
      <c r="S488" s="40">
        <f>$G488+$H488+IF(ISBLANK($E488),0,$F488*VLOOKUP($E488,'INFO_Matières recyclables'!$F$4:$H$5,2,0))</f>
        <v>0</v>
      </c>
      <c r="T488" s="40">
        <f>$I488+$J488+$K488+$L488+$M488+$N488+$O488+$P488+$Q488+$F488+IF(ISBLANK($E488),0,$F488*(1-VLOOKUP($E488,'INFO_Matières recyclables'!F477:H478,2,0)))</f>
        <v>0</v>
      </c>
      <c r="U488" s="40">
        <f>$G488+$I488+$J488+$K488+$L488+$M488+IF(ISBLANK($E488),0,$F488*VLOOKUP($E488,'INFO_Matières recyclables'!$F$4:$H$5,3,0))</f>
        <v>0</v>
      </c>
      <c r="V488" s="40">
        <f>$H488+$N488+$O488+$P488+$Q488+IF(ISBLANK($E488),0,$F488*(1-VLOOKUP($E488,'INFO_Matières recyclables'!F477:H478,3,0)))</f>
        <v>0</v>
      </c>
    </row>
    <row r="489" spans="2:22" x14ac:dyDescent="0.3">
      <c r="B489" s="5"/>
      <c r="C489" s="5"/>
      <c r="D489" s="25"/>
      <c r="E489" s="35"/>
      <c r="F489" s="108"/>
      <c r="G489" s="111"/>
      <c r="H489" s="33"/>
      <c r="I489" s="33"/>
      <c r="J489" s="33"/>
      <c r="K489" s="33"/>
      <c r="L489" s="33"/>
      <c r="M489" s="33"/>
      <c r="N489" s="33"/>
      <c r="O489" s="33"/>
      <c r="P489" s="33"/>
      <c r="Q489" s="112"/>
      <c r="S489" s="40">
        <f>$G489+$H489+IF(ISBLANK($E489),0,$F489*VLOOKUP($E489,'INFO_Matières recyclables'!$F$4:$H$5,2,0))</f>
        <v>0</v>
      </c>
      <c r="T489" s="40">
        <f>$I489+$J489+$K489+$L489+$M489+$N489+$O489+$P489+$Q489+$F489+IF(ISBLANK($E489),0,$F489*(1-VLOOKUP($E489,'INFO_Matières recyclables'!F478:H479,2,0)))</f>
        <v>0</v>
      </c>
      <c r="U489" s="40">
        <f>$G489+$I489+$J489+$K489+$L489+$M489+IF(ISBLANK($E489),0,$F489*VLOOKUP($E489,'INFO_Matières recyclables'!$F$4:$H$5,3,0))</f>
        <v>0</v>
      </c>
      <c r="V489" s="40">
        <f>$H489+$N489+$O489+$P489+$Q489+IF(ISBLANK($E489),0,$F489*(1-VLOOKUP($E489,'INFO_Matières recyclables'!F478:H479,3,0)))</f>
        <v>0</v>
      </c>
    </row>
    <row r="490" spans="2:22" x14ac:dyDescent="0.3">
      <c r="B490" s="5"/>
      <c r="C490" s="5"/>
      <c r="D490" s="25"/>
      <c r="E490" s="35"/>
      <c r="F490" s="108"/>
      <c r="G490" s="111"/>
      <c r="H490" s="33"/>
      <c r="I490" s="33"/>
      <c r="J490" s="33"/>
      <c r="K490" s="33"/>
      <c r="L490" s="33"/>
      <c r="M490" s="33"/>
      <c r="N490" s="33"/>
      <c r="O490" s="33"/>
      <c r="P490" s="33"/>
      <c r="Q490" s="112"/>
      <c r="S490" s="40">
        <f>$G490+$H490+IF(ISBLANK($E490),0,$F490*VLOOKUP($E490,'INFO_Matières recyclables'!$F$4:$H$5,2,0))</f>
        <v>0</v>
      </c>
      <c r="T490" s="40">
        <f>$I490+$J490+$K490+$L490+$M490+$N490+$O490+$P490+$Q490+$F490+IF(ISBLANK($E490),0,$F490*(1-VLOOKUP($E490,'INFO_Matières recyclables'!F479:H480,2,0)))</f>
        <v>0</v>
      </c>
      <c r="U490" s="40">
        <f>$G490+$I490+$J490+$K490+$L490+$M490+IF(ISBLANK($E490),0,$F490*VLOOKUP($E490,'INFO_Matières recyclables'!$F$4:$H$5,3,0))</f>
        <v>0</v>
      </c>
      <c r="V490" s="40">
        <f>$H490+$N490+$O490+$P490+$Q490+IF(ISBLANK($E490),0,$F490*(1-VLOOKUP($E490,'INFO_Matières recyclables'!F479:H480,3,0)))</f>
        <v>0</v>
      </c>
    </row>
    <row r="491" spans="2:22" x14ac:dyDescent="0.3">
      <c r="B491" s="5"/>
      <c r="C491" s="5"/>
      <c r="D491" s="25"/>
      <c r="E491" s="35"/>
      <c r="F491" s="108"/>
      <c r="G491" s="111"/>
      <c r="H491" s="33"/>
      <c r="I491" s="33"/>
      <c r="J491" s="33"/>
      <c r="K491" s="33"/>
      <c r="L491" s="33"/>
      <c r="M491" s="33"/>
      <c r="N491" s="33"/>
      <c r="O491" s="33"/>
      <c r="P491" s="33"/>
      <c r="Q491" s="112"/>
      <c r="S491" s="40">
        <f>$G491+$H491+IF(ISBLANK($E491),0,$F491*VLOOKUP($E491,'INFO_Matières recyclables'!$F$4:$H$5,2,0))</f>
        <v>0</v>
      </c>
      <c r="T491" s="40">
        <f>$I491+$J491+$K491+$L491+$M491+$N491+$O491+$P491+$Q491+$F491+IF(ISBLANK($E491),0,$F491*(1-VLOOKUP($E491,'INFO_Matières recyclables'!F480:H481,2,0)))</f>
        <v>0</v>
      </c>
      <c r="U491" s="40">
        <f>$G491+$I491+$J491+$K491+$L491+$M491+IF(ISBLANK($E491),0,$F491*VLOOKUP($E491,'INFO_Matières recyclables'!$F$4:$H$5,3,0))</f>
        <v>0</v>
      </c>
      <c r="V491" s="40">
        <f>$H491+$N491+$O491+$P491+$Q491+IF(ISBLANK($E491),0,$F491*(1-VLOOKUP($E491,'INFO_Matières recyclables'!F480:H481,3,0)))</f>
        <v>0</v>
      </c>
    </row>
    <row r="492" spans="2:22" x14ac:dyDescent="0.3">
      <c r="B492" s="5"/>
      <c r="C492" s="5"/>
      <c r="D492" s="25"/>
      <c r="E492" s="35"/>
      <c r="F492" s="108"/>
      <c r="G492" s="111"/>
      <c r="H492" s="33"/>
      <c r="I492" s="33"/>
      <c r="J492" s="33"/>
      <c r="K492" s="33"/>
      <c r="L492" s="33"/>
      <c r="M492" s="33"/>
      <c r="N492" s="33"/>
      <c r="O492" s="33"/>
      <c r="P492" s="33"/>
      <c r="Q492" s="112"/>
      <c r="S492" s="40">
        <f>$G492+$H492+IF(ISBLANK($E492),0,$F492*VLOOKUP($E492,'INFO_Matières recyclables'!$F$4:$H$5,2,0))</f>
        <v>0</v>
      </c>
      <c r="T492" s="40">
        <f>$I492+$J492+$K492+$L492+$M492+$N492+$O492+$P492+$Q492+$F492+IF(ISBLANK($E492),0,$F492*(1-VLOOKUP($E492,'INFO_Matières recyclables'!F481:H482,2,0)))</f>
        <v>0</v>
      </c>
      <c r="U492" s="40">
        <f>$G492+$I492+$J492+$K492+$L492+$M492+IF(ISBLANK($E492),0,$F492*VLOOKUP($E492,'INFO_Matières recyclables'!$F$4:$H$5,3,0))</f>
        <v>0</v>
      </c>
      <c r="V492" s="40">
        <f>$H492+$N492+$O492+$P492+$Q492+IF(ISBLANK($E492),0,$F492*(1-VLOOKUP($E492,'INFO_Matières recyclables'!F481:H482,3,0)))</f>
        <v>0</v>
      </c>
    </row>
    <row r="493" spans="2:22" x14ac:dyDescent="0.3">
      <c r="B493" s="5"/>
      <c r="C493" s="5"/>
      <c r="D493" s="25"/>
      <c r="E493" s="35"/>
      <c r="F493" s="108"/>
      <c r="G493" s="111"/>
      <c r="H493" s="33"/>
      <c r="I493" s="33"/>
      <c r="J493" s="33"/>
      <c r="K493" s="33"/>
      <c r="L493" s="33"/>
      <c r="M493" s="33"/>
      <c r="N493" s="33"/>
      <c r="O493" s="33"/>
      <c r="P493" s="33"/>
      <c r="Q493" s="112"/>
      <c r="S493" s="40">
        <f>$G493+$H493+IF(ISBLANK($E493),0,$F493*VLOOKUP($E493,'INFO_Matières recyclables'!$F$4:$H$5,2,0))</f>
        <v>0</v>
      </c>
      <c r="T493" s="40">
        <f>$I493+$J493+$K493+$L493+$M493+$N493+$O493+$P493+$Q493+$F493+IF(ISBLANK($E493),0,$F493*(1-VLOOKUP($E493,'INFO_Matières recyclables'!F482:H483,2,0)))</f>
        <v>0</v>
      </c>
      <c r="U493" s="40">
        <f>$G493+$I493+$J493+$K493+$L493+$M493+IF(ISBLANK($E493),0,$F493*VLOOKUP($E493,'INFO_Matières recyclables'!$F$4:$H$5,3,0))</f>
        <v>0</v>
      </c>
      <c r="V493" s="40">
        <f>$H493+$N493+$O493+$P493+$Q493+IF(ISBLANK($E493),0,$F493*(1-VLOOKUP($E493,'INFO_Matières recyclables'!F482:H483,3,0)))</f>
        <v>0</v>
      </c>
    </row>
    <row r="494" spans="2:22" x14ac:dyDescent="0.3">
      <c r="B494" s="5"/>
      <c r="C494" s="5"/>
      <c r="D494" s="25"/>
      <c r="E494" s="35"/>
      <c r="F494" s="108"/>
      <c r="G494" s="111"/>
      <c r="H494" s="33"/>
      <c r="I494" s="33"/>
      <c r="J494" s="33"/>
      <c r="K494" s="33"/>
      <c r="L494" s="33"/>
      <c r="M494" s="33"/>
      <c r="N494" s="33"/>
      <c r="O494" s="33"/>
      <c r="P494" s="33"/>
      <c r="Q494" s="112"/>
      <c r="S494" s="40">
        <f>$G494+$H494+IF(ISBLANK($E494),0,$F494*VLOOKUP($E494,'INFO_Matières recyclables'!$F$4:$H$5,2,0))</f>
        <v>0</v>
      </c>
      <c r="T494" s="40">
        <f>$I494+$J494+$K494+$L494+$M494+$N494+$O494+$P494+$Q494+$F494+IF(ISBLANK($E494),0,$F494*(1-VLOOKUP($E494,'INFO_Matières recyclables'!F483:H484,2,0)))</f>
        <v>0</v>
      </c>
      <c r="U494" s="40">
        <f>$G494+$I494+$J494+$K494+$L494+$M494+IF(ISBLANK($E494),0,$F494*VLOOKUP($E494,'INFO_Matières recyclables'!$F$4:$H$5,3,0))</f>
        <v>0</v>
      </c>
      <c r="V494" s="40">
        <f>$H494+$N494+$O494+$P494+$Q494+IF(ISBLANK($E494),0,$F494*(1-VLOOKUP($E494,'INFO_Matières recyclables'!F483:H484,3,0)))</f>
        <v>0</v>
      </c>
    </row>
    <row r="495" spans="2:22" x14ac:dyDescent="0.3">
      <c r="B495" s="5"/>
      <c r="C495" s="5"/>
      <c r="D495" s="25"/>
      <c r="E495" s="35"/>
      <c r="F495" s="108"/>
      <c r="G495" s="111"/>
      <c r="H495" s="33"/>
      <c r="I495" s="33"/>
      <c r="J495" s="33"/>
      <c r="K495" s="33"/>
      <c r="L495" s="33"/>
      <c r="M495" s="33"/>
      <c r="N495" s="33"/>
      <c r="O495" s="33"/>
      <c r="P495" s="33"/>
      <c r="Q495" s="112"/>
      <c r="S495" s="40">
        <f>$G495+$H495+IF(ISBLANK($E495),0,$F495*VLOOKUP($E495,'INFO_Matières recyclables'!$F$4:$H$5,2,0))</f>
        <v>0</v>
      </c>
      <c r="T495" s="40">
        <f>$I495+$J495+$K495+$L495+$M495+$N495+$O495+$P495+$Q495+$F495+IF(ISBLANK($E495),0,$F495*(1-VLOOKUP($E495,'INFO_Matières recyclables'!F484:H485,2,0)))</f>
        <v>0</v>
      </c>
      <c r="U495" s="40">
        <f>$G495+$I495+$J495+$K495+$L495+$M495+IF(ISBLANK($E495),0,$F495*VLOOKUP($E495,'INFO_Matières recyclables'!$F$4:$H$5,3,0))</f>
        <v>0</v>
      </c>
      <c r="V495" s="40">
        <f>$H495+$N495+$O495+$P495+$Q495+IF(ISBLANK($E495),0,$F495*(1-VLOOKUP($E495,'INFO_Matières recyclables'!F484:H485,3,0)))</f>
        <v>0</v>
      </c>
    </row>
    <row r="496" spans="2:22" x14ac:dyDescent="0.3">
      <c r="B496" s="5"/>
      <c r="C496" s="5"/>
      <c r="D496" s="25"/>
      <c r="E496" s="35"/>
      <c r="F496" s="108"/>
      <c r="G496" s="111"/>
      <c r="H496" s="33"/>
      <c r="I496" s="33"/>
      <c r="J496" s="33"/>
      <c r="K496" s="33"/>
      <c r="L496" s="33"/>
      <c r="M496" s="33"/>
      <c r="N496" s="33"/>
      <c r="O496" s="33"/>
      <c r="P496" s="33"/>
      <c r="Q496" s="112"/>
      <c r="S496" s="40">
        <f>$G496+$H496+IF(ISBLANK($E496),0,$F496*VLOOKUP($E496,'INFO_Matières recyclables'!$F$4:$H$5,2,0))</f>
        <v>0</v>
      </c>
      <c r="T496" s="40">
        <f>$I496+$J496+$K496+$L496+$M496+$N496+$O496+$P496+$Q496+$F496+IF(ISBLANK($E496),0,$F496*(1-VLOOKUP($E496,'INFO_Matières recyclables'!F485:H486,2,0)))</f>
        <v>0</v>
      </c>
      <c r="U496" s="40">
        <f>$G496+$I496+$J496+$K496+$L496+$M496+IF(ISBLANK($E496),0,$F496*VLOOKUP($E496,'INFO_Matières recyclables'!$F$4:$H$5,3,0))</f>
        <v>0</v>
      </c>
      <c r="V496" s="40">
        <f>$H496+$N496+$O496+$P496+$Q496+IF(ISBLANK($E496),0,$F496*(1-VLOOKUP($E496,'INFO_Matières recyclables'!F485:H486,3,0)))</f>
        <v>0</v>
      </c>
    </row>
    <row r="497" spans="2:22" x14ac:dyDescent="0.3">
      <c r="B497" s="5"/>
      <c r="C497" s="5"/>
      <c r="D497" s="25"/>
      <c r="E497" s="35"/>
      <c r="F497" s="108"/>
      <c r="G497" s="111"/>
      <c r="H497" s="33"/>
      <c r="I497" s="33"/>
      <c r="J497" s="33"/>
      <c r="K497" s="33"/>
      <c r="L497" s="33"/>
      <c r="M497" s="33"/>
      <c r="N497" s="33"/>
      <c r="O497" s="33"/>
      <c r="P497" s="33"/>
      <c r="Q497" s="112"/>
      <c r="S497" s="40">
        <f>$G497+$H497+IF(ISBLANK($E497),0,$F497*VLOOKUP($E497,'INFO_Matières recyclables'!$F$4:$H$5,2,0))</f>
        <v>0</v>
      </c>
      <c r="T497" s="40">
        <f>$I497+$J497+$K497+$L497+$M497+$N497+$O497+$P497+$Q497+$F497+IF(ISBLANK($E497),0,$F497*(1-VLOOKUP($E497,'INFO_Matières recyclables'!F486:H487,2,0)))</f>
        <v>0</v>
      </c>
      <c r="U497" s="40">
        <f>$G497+$I497+$J497+$K497+$L497+$M497+IF(ISBLANK($E497),0,$F497*VLOOKUP($E497,'INFO_Matières recyclables'!$F$4:$H$5,3,0))</f>
        <v>0</v>
      </c>
      <c r="V497" s="40">
        <f>$H497+$N497+$O497+$P497+$Q497+IF(ISBLANK($E497),0,$F497*(1-VLOOKUP($E497,'INFO_Matières recyclables'!F486:H487,3,0)))</f>
        <v>0</v>
      </c>
    </row>
    <row r="498" spans="2:22" x14ac:dyDescent="0.3">
      <c r="B498" s="5"/>
      <c r="C498" s="5"/>
      <c r="D498" s="25"/>
      <c r="E498" s="35"/>
      <c r="F498" s="108"/>
      <c r="G498" s="111"/>
      <c r="H498" s="33"/>
      <c r="I498" s="33"/>
      <c r="J498" s="33"/>
      <c r="K498" s="33"/>
      <c r="L498" s="33"/>
      <c r="M498" s="33"/>
      <c r="N498" s="33"/>
      <c r="O498" s="33"/>
      <c r="P498" s="33"/>
      <c r="Q498" s="112"/>
      <c r="S498" s="40">
        <f>$G498+$H498+IF(ISBLANK($E498),0,$F498*VLOOKUP($E498,'INFO_Matières recyclables'!$F$4:$H$5,2,0))</f>
        <v>0</v>
      </c>
      <c r="T498" s="40">
        <f>$I498+$J498+$K498+$L498+$M498+$N498+$O498+$P498+$Q498+$F498+IF(ISBLANK($E498),0,$F498*(1-VLOOKUP($E498,'INFO_Matières recyclables'!F487:H488,2,0)))</f>
        <v>0</v>
      </c>
      <c r="U498" s="40">
        <f>$G498+$I498+$J498+$K498+$L498+$M498+IF(ISBLANK($E498),0,$F498*VLOOKUP($E498,'INFO_Matières recyclables'!$F$4:$H$5,3,0))</f>
        <v>0</v>
      </c>
      <c r="V498" s="40">
        <f>$H498+$N498+$O498+$P498+$Q498+IF(ISBLANK($E498),0,$F498*(1-VLOOKUP($E498,'INFO_Matières recyclables'!F487:H488,3,0)))</f>
        <v>0</v>
      </c>
    </row>
    <row r="499" spans="2:22" x14ac:dyDescent="0.3">
      <c r="B499" s="5"/>
      <c r="C499" s="5"/>
      <c r="D499" s="25"/>
      <c r="E499" s="35"/>
      <c r="F499" s="108"/>
      <c r="G499" s="111"/>
      <c r="H499" s="33"/>
      <c r="I499" s="33"/>
      <c r="J499" s="33"/>
      <c r="K499" s="33"/>
      <c r="L499" s="33"/>
      <c r="M499" s="33"/>
      <c r="N499" s="33"/>
      <c r="O499" s="33"/>
      <c r="P499" s="33"/>
      <c r="Q499" s="112"/>
      <c r="S499" s="40">
        <f>$G499+$H499+IF(ISBLANK($E499),0,$F499*VLOOKUP($E499,'INFO_Matières recyclables'!$F$4:$H$5,2,0))</f>
        <v>0</v>
      </c>
      <c r="T499" s="40">
        <f>$I499+$J499+$K499+$L499+$M499+$N499+$O499+$P499+$Q499+$F499+IF(ISBLANK($E499),0,$F499*(1-VLOOKUP($E499,'INFO_Matières recyclables'!F488:H489,2,0)))</f>
        <v>0</v>
      </c>
      <c r="U499" s="40">
        <f>$G499+$I499+$J499+$K499+$L499+$M499+IF(ISBLANK($E499),0,$F499*VLOOKUP($E499,'INFO_Matières recyclables'!$F$4:$H$5,3,0))</f>
        <v>0</v>
      </c>
      <c r="V499" s="40">
        <f>$H499+$N499+$O499+$P499+$Q499+IF(ISBLANK($E499),0,$F499*(1-VLOOKUP($E499,'INFO_Matières recyclables'!F488:H489,3,0)))</f>
        <v>0</v>
      </c>
    </row>
    <row r="500" spans="2:22" x14ac:dyDescent="0.3">
      <c r="B500" s="5"/>
      <c r="C500" s="5"/>
      <c r="D500" s="25"/>
      <c r="E500" s="35"/>
      <c r="F500" s="108"/>
      <c r="G500" s="111"/>
      <c r="H500" s="33"/>
      <c r="I500" s="33"/>
      <c r="J500" s="33"/>
      <c r="K500" s="33"/>
      <c r="L500" s="33"/>
      <c r="M500" s="33"/>
      <c r="N500" s="33"/>
      <c r="O500" s="33"/>
      <c r="P500" s="33"/>
      <c r="Q500" s="112"/>
      <c r="S500" s="40">
        <f>$G500+$H500+IF(ISBLANK($E500),0,$F500*VLOOKUP($E500,'INFO_Matières recyclables'!$F$4:$H$5,2,0))</f>
        <v>0</v>
      </c>
      <c r="T500" s="40">
        <f>$I500+$J500+$K500+$L500+$M500+$N500+$O500+$P500+$Q500+$F500+IF(ISBLANK($E500),0,$F500*(1-VLOOKUP($E500,'INFO_Matières recyclables'!F489:H490,2,0)))</f>
        <v>0</v>
      </c>
      <c r="U500" s="40">
        <f>$G500+$I500+$J500+$K500+$L500+$M500+IF(ISBLANK($E500),0,$F500*VLOOKUP($E500,'INFO_Matières recyclables'!$F$4:$H$5,3,0))</f>
        <v>0</v>
      </c>
      <c r="V500" s="40">
        <f>$H500+$N500+$O500+$P500+$Q500+IF(ISBLANK($E500),0,$F500*(1-VLOOKUP($E500,'INFO_Matières recyclables'!F489:H490,3,0)))</f>
        <v>0</v>
      </c>
    </row>
    <row r="501" spans="2:22" x14ac:dyDescent="0.3">
      <c r="B501" s="5"/>
      <c r="C501" s="5"/>
      <c r="D501" s="25"/>
      <c r="E501" s="35"/>
      <c r="F501" s="108"/>
      <c r="G501" s="111"/>
      <c r="H501" s="33"/>
      <c r="I501" s="33"/>
      <c r="J501" s="33"/>
      <c r="K501" s="33"/>
      <c r="L501" s="33"/>
      <c r="M501" s="33"/>
      <c r="N501" s="33"/>
      <c r="O501" s="33"/>
      <c r="P501" s="33"/>
      <c r="Q501" s="112"/>
      <c r="S501" s="40">
        <f>$G501+$H501+IF(ISBLANK($E501),0,$F501*VLOOKUP($E501,'INFO_Matières recyclables'!$F$4:$H$5,2,0))</f>
        <v>0</v>
      </c>
      <c r="T501" s="40">
        <f>$I501+$J501+$K501+$L501+$M501+$N501+$O501+$P501+$Q501+$F501+IF(ISBLANK($E501),0,$F501*(1-VLOOKUP($E501,'INFO_Matières recyclables'!F490:H491,2,0)))</f>
        <v>0</v>
      </c>
      <c r="U501" s="40">
        <f>$G501+$I501+$J501+$K501+$L501+$M501+IF(ISBLANK($E501),0,$F501*VLOOKUP($E501,'INFO_Matières recyclables'!$F$4:$H$5,3,0))</f>
        <v>0</v>
      </c>
      <c r="V501" s="40">
        <f>$H501+$N501+$O501+$P501+$Q501+IF(ISBLANK($E501),0,$F501*(1-VLOOKUP($E501,'INFO_Matières recyclables'!F490:H491,3,0)))</f>
        <v>0</v>
      </c>
    </row>
    <row r="502" spans="2:22" x14ac:dyDescent="0.3">
      <c r="B502" s="5"/>
      <c r="C502" s="5"/>
      <c r="D502" s="25"/>
      <c r="E502" s="35"/>
      <c r="F502" s="108"/>
      <c r="G502" s="111"/>
      <c r="H502" s="33"/>
      <c r="I502" s="33"/>
      <c r="J502" s="33"/>
      <c r="K502" s="33"/>
      <c r="L502" s="33"/>
      <c r="M502" s="33"/>
      <c r="N502" s="33"/>
      <c r="O502" s="33"/>
      <c r="P502" s="33"/>
      <c r="Q502" s="112"/>
      <c r="S502" s="40">
        <f>$G502+$H502+IF(ISBLANK($E502),0,$F502*VLOOKUP($E502,'INFO_Matières recyclables'!$F$4:$H$5,2,0))</f>
        <v>0</v>
      </c>
      <c r="T502" s="40">
        <f>$I502+$J502+$K502+$L502+$M502+$N502+$O502+$P502+$Q502+$F502+IF(ISBLANK($E502),0,$F502*(1-VLOOKUP($E502,'INFO_Matières recyclables'!F491:H492,2,0)))</f>
        <v>0</v>
      </c>
      <c r="U502" s="40">
        <f>$G502+$I502+$J502+$K502+$L502+$M502+IF(ISBLANK($E502),0,$F502*VLOOKUP($E502,'INFO_Matières recyclables'!$F$4:$H$5,3,0))</f>
        <v>0</v>
      </c>
      <c r="V502" s="40">
        <f>$H502+$N502+$O502+$P502+$Q502+IF(ISBLANK($E502),0,$F502*(1-VLOOKUP($E502,'INFO_Matières recyclables'!F491:H492,3,0)))</f>
        <v>0</v>
      </c>
    </row>
    <row r="503" spans="2:22" x14ac:dyDescent="0.3">
      <c r="B503" s="5"/>
      <c r="C503" s="5"/>
      <c r="D503" s="25"/>
      <c r="E503" s="35"/>
      <c r="F503" s="108"/>
      <c r="G503" s="111"/>
      <c r="H503" s="33"/>
      <c r="I503" s="33"/>
      <c r="J503" s="33"/>
      <c r="K503" s="33"/>
      <c r="L503" s="33"/>
      <c r="M503" s="33"/>
      <c r="N503" s="33"/>
      <c r="O503" s="33"/>
      <c r="P503" s="33"/>
      <c r="Q503" s="112"/>
      <c r="S503" s="40">
        <f>$G503+$H503+IF(ISBLANK($E503),0,$F503*VLOOKUP($E503,'INFO_Matières recyclables'!$F$4:$H$5,2,0))</f>
        <v>0</v>
      </c>
      <c r="T503" s="40">
        <f>$I503+$J503+$K503+$L503+$M503+$N503+$O503+$P503+$Q503+$F503+IF(ISBLANK($E503),0,$F503*(1-VLOOKUP($E503,'INFO_Matières recyclables'!F492:H493,2,0)))</f>
        <v>0</v>
      </c>
      <c r="U503" s="40">
        <f>$G503+$I503+$J503+$K503+$L503+$M503+IF(ISBLANK($E503),0,$F503*VLOOKUP($E503,'INFO_Matières recyclables'!$F$4:$H$5,3,0))</f>
        <v>0</v>
      </c>
      <c r="V503" s="40">
        <f>$H503+$N503+$O503+$P503+$Q503+IF(ISBLANK($E503),0,$F503*(1-VLOOKUP($E503,'INFO_Matières recyclables'!F492:H493,3,0)))</f>
        <v>0</v>
      </c>
    </row>
    <row r="504" spans="2:22" x14ac:dyDescent="0.3">
      <c r="B504" s="5"/>
      <c r="C504" s="5"/>
      <c r="D504" s="25"/>
      <c r="E504" s="35"/>
      <c r="F504" s="108"/>
      <c r="G504" s="111"/>
      <c r="H504" s="33"/>
      <c r="I504" s="33"/>
      <c r="J504" s="33"/>
      <c r="K504" s="33"/>
      <c r="L504" s="33"/>
      <c r="M504" s="33"/>
      <c r="N504" s="33"/>
      <c r="O504" s="33"/>
      <c r="P504" s="33"/>
      <c r="Q504" s="112"/>
      <c r="S504" s="40">
        <f>$G504+$H504+IF(ISBLANK($E504),0,$F504*VLOOKUP($E504,'INFO_Matières recyclables'!$F$4:$H$5,2,0))</f>
        <v>0</v>
      </c>
      <c r="T504" s="40">
        <f>$I504+$J504+$K504+$L504+$M504+$N504+$O504+$P504+$Q504+$F504+IF(ISBLANK($E504),0,$F504*(1-VLOOKUP($E504,'INFO_Matières recyclables'!F493:H494,2,0)))</f>
        <v>0</v>
      </c>
      <c r="U504" s="40">
        <f>$G504+$I504+$J504+$K504+$L504+$M504+IF(ISBLANK($E504),0,$F504*VLOOKUP($E504,'INFO_Matières recyclables'!$F$4:$H$5,3,0))</f>
        <v>0</v>
      </c>
      <c r="V504" s="40">
        <f>$H504+$N504+$O504+$P504+$Q504+IF(ISBLANK($E504),0,$F504*(1-VLOOKUP($E504,'INFO_Matières recyclables'!F493:H494,3,0)))</f>
        <v>0</v>
      </c>
    </row>
    <row r="505" spans="2:22" x14ac:dyDescent="0.3">
      <c r="B505" s="5"/>
      <c r="C505" s="5"/>
      <c r="D505" s="25"/>
      <c r="E505" s="35"/>
      <c r="F505" s="108"/>
      <c r="G505" s="111"/>
      <c r="H505" s="33"/>
      <c r="I505" s="33"/>
      <c r="J505" s="33"/>
      <c r="K505" s="33"/>
      <c r="L505" s="33"/>
      <c r="M505" s="33"/>
      <c r="N505" s="33"/>
      <c r="O505" s="33"/>
      <c r="P505" s="33"/>
      <c r="Q505" s="112"/>
      <c r="S505" s="40">
        <f>$G505+$H505+IF(ISBLANK($E505),0,$F505*VLOOKUP($E505,'INFO_Matières recyclables'!$F$4:$H$5,2,0))</f>
        <v>0</v>
      </c>
      <c r="T505" s="40">
        <f>$I505+$J505+$K505+$L505+$M505+$N505+$O505+$P505+$Q505+$F505+IF(ISBLANK($E505),0,$F505*(1-VLOOKUP($E505,'INFO_Matières recyclables'!F494:H495,2,0)))</f>
        <v>0</v>
      </c>
      <c r="U505" s="40">
        <f>$G505+$I505+$J505+$K505+$L505+$M505+IF(ISBLANK($E505),0,$F505*VLOOKUP($E505,'INFO_Matières recyclables'!$F$4:$H$5,3,0))</f>
        <v>0</v>
      </c>
      <c r="V505" s="40">
        <f>$H505+$N505+$O505+$P505+$Q505+IF(ISBLANK($E505),0,$F505*(1-VLOOKUP($E505,'INFO_Matières recyclables'!F494:H495,3,0)))</f>
        <v>0</v>
      </c>
    </row>
    <row r="506" spans="2:22" x14ac:dyDescent="0.3">
      <c r="B506" s="5"/>
      <c r="C506" s="5"/>
      <c r="D506" s="25"/>
      <c r="E506" s="35"/>
      <c r="F506" s="108"/>
      <c r="G506" s="111"/>
      <c r="H506" s="33"/>
      <c r="I506" s="33"/>
      <c r="J506" s="33"/>
      <c r="K506" s="33"/>
      <c r="L506" s="33"/>
      <c r="M506" s="33"/>
      <c r="N506" s="33"/>
      <c r="O506" s="33"/>
      <c r="P506" s="33"/>
      <c r="Q506" s="112"/>
      <c r="S506" s="40">
        <f>$G506+$H506+IF(ISBLANK($E506),0,$F506*VLOOKUP($E506,'INFO_Matières recyclables'!$F$4:$H$5,2,0))</f>
        <v>0</v>
      </c>
      <c r="T506" s="40">
        <f>$I506+$J506+$K506+$L506+$M506+$N506+$O506+$P506+$Q506+$F506+IF(ISBLANK($E506),0,$F506*(1-VLOOKUP($E506,'INFO_Matières recyclables'!F495:H496,2,0)))</f>
        <v>0</v>
      </c>
      <c r="U506" s="40">
        <f>$G506+$I506+$J506+$K506+$L506+$M506+IF(ISBLANK($E506),0,$F506*VLOOKUP($E506,'INFO_Matières recyclables'!$F$4:$H$5,3,0))</f>
        <v>0</v>
      </c>
      <c r="V506" s="40">
        <f>$H506+$N506+$O506+$P506+$Q506+IF(ISBLANK($E506),0,$F506*(1-VLOOKUP($E506,'INFO_Matières recyclables'!F495:H496,3,0)))</f>
        <v>0</v>
      </c>
    </row>
    <row r="507" spans="2:22" x14ac:dyDescent="0.3">
      <c r="B507" s="5"/>
      <c r="C507" s="5"/>
      <c r="D507" s="25"/>
      <c r="E507" s="35"/>
      <c r="F507" s="108"/>
      <c r="G507" s="111"/>
      <c r="H507" s="33"/>
      <c r="I507" s="33"/>
      <c r="J507" s="33"/>
      <c r="K507" s="33"/>
      <c r="L507" s="33"/>
      <c r="M507" s="33"/>
      <c r="N507" s="33"/>
      <c r="O507" s="33"/>
      <c r="P507" s="33"/>
      <c r="Q507" s="112"/>
      <c r="S507" s="40">
        <f>$G507+$H507+IF(ISBLANK($E507),0,$F507*VLOOKUP($E507,'INFO_Matières recyclables'!$F$4:$H$5,2,0))</f>
        <v>0</v>
      </c>
      <c r="T507" s="40">
        <f>$I507+$J507+$K507+$L507+$M507+$N507+$O507+$P507+$Q507+$F507+IF(ISBLANK($E507),0,$F507*(1-VLOOKUP($E507,'INFO_Matières recyclables'!F496:H497,2,0)))</f>
        <v>0</v>
      </c>
      <c r="U507" s="40">
        <f>$G507+$I507+$J507+$K507+$L507+$M507+IF(ISBLANK($E507),0,$F507*VLOOKUP($E507,'INFO_Matières recyclables'!$F$4:$H$5,3,0))</f>
        <v>0</v>
      </c>
      <c r="V507" s="40">
        <f>$H507+$N507+$O507+$P507+$Q507+IF(ISBLANK($E507),0,$F507*(1-VLOOKUP($E507,'INFO_Matières recyclables'!F496:H497,3,0)))</f>
        <v>0</v>
      </c>
    </row>
    <row r="508" spans="2:22" x14ac:dyDescent="0.3">
      <c r="B508" s="5"/>
      <c r="C508" s="5"/>
      <c r="D508" s="25"/>
      <c r="E508" s="35"/>
      <c r="F508" s="108"/>
      <c r="G508" s="111"/>
      <c r="H508" s="33"/>
      <c r="I508" s="33"/>
      <c r="J508" s="33"/>
      <c r="K508" s="33"/>
      <c r="L508" s="33"/>
      <c r="M508" s="33"/>
      <c r="N508" s="33"/>
      <c r="O508" s="33"/>
      <c r="P508" s="33"/>
      <c r="Q508" s="112"/>
      <c r="S508" s="40">
        <f>$G508+$H508+IF(ISBLANK($E508),0,$F508*VLOOKUP($E508,'INFO_Matières recyclables'!$F$4:$H$5,2,0))</f>
        <v>0</v>
      </c>
      <c r="T508" s="40">
        <f>$I508+$J508+$K508+$L508+$M508+$N508+$O508+$P508+$Q508+$F508+IF(ISBLANK($E508),0,$F508*(1-VLOOKUP($E508,'INFO_Matières recyclables'!F497:H498,2,0)))</f>
        <v>0</v>
      </c>
      <c r="U508" s="40">
        <f>$G508+$I508+$J508+$K508+$L508+$M508+IF(ISBLANK($E508),0,$F508*VLOOKUP($E508,'INFO_Matières recyclables'!$F$4:$H$5,3,0))</f>
        <v>0</v>
      </c>
      <c r="V508" s="40">
        <f>$H508+$N508+$O508+$P508+$Q508+IF(ISBLANK($E508),0,$F508*(1-VLOOKUP($E508,'INFO_Matières recyclables'!F497:H498,3,0)))</f>
        <v>0</v>
      </c>
    </row>
    <row r="509" spans="2:22" x14ac:dyDescent="0.3">
      <c r="B509" s="5"/>
      <c r="C509" s="5"/>
      <c r="D509" s="25"/>
      <c r="E509" s="35"/>
      <c r="F509" s="108"/>
      <c r="G509" s="111"/>
      <c r="H509" s="33"/>
      <c r="I509" s="33"/>
      <c r="J509" s="33"/>
      <c r="K509" s="33"/>
      <c r="L509" s="33"/>
      <c r="M509" s="33"/>
      <c r="N509" s="33"/>
      <c r="O509" s="33"/>
      <c r="P509" s="33"/>
      <c r="Q509" s="112"/>
      <c r="S509" s="40">
        <f>$G509+$H509+IF(ISBLANK($E509),0,$F509*VLOOKUP($E509,'INFO_Matières recyclables'!$F$4:$H$5,2,0))</f>
        <v>0</v>
      </c>
      <c r="T509" s="40">
        <f>$I509+$J509+$K509+$L509+$M509+$N509+$O509+$P509+$Q509+$F509+IF(ISBLANK($E509),0,$F509*(1-VLOOKUP($E509,'INFO_Matières recyclables'!F498:H499,2,0)))</f>
        <v>0</v>
      </c>
      <c r="U509" s="40">
        <f>$G509+$I509+$J509+$K509+$L509+$M509+IF(ISBLANK($E509),0,$F509*VLOOKUP($E509,'INFO_Matières recyclables'!$F$4:$H$5,3,0))</f>
        <v>0</v>
      </c>
      <c r="V509" s="40">
        <f>$H509+$N509+$O509+$P509+$Q509+IF(ISBLANK($E509),0,$F509*(1-VLOOKUP($E509,'INFO_Matières recyclables'!F498:H499,3,0)))</f>
        <v>0</v>
      </c>
    </row>
    <row r="510" spans="2:22" x14ac:dyDescent="0.3">
      <c r="B510" s="5"/>
      <c r="C510" s="5"/>
      <c r="D510" s="25"/>
      <c r="E510" s="35"/>
      <c r="F510" s="108"/>
      <c r="G510" s="111"/>
      <c r="H510" s="33"/>
      <c r="I510" s="33"/>
      <c r="J510" s="33"/>
      <c r="K510" s="33"/>
      <c r="L510" s="33"/>
      <c r="M510" s="33"/>
      <c r="N510" s="33"/>
      <c r="O510" s="33"/>
      <c r="P510" s="33"/>
      <c r="Q510" s="112"/>
      <c r="S510" s="40">
        <f>$G510+$H510+IF(ISBLANK($E510),0,$F510*VLOOKUP($E510,'INFO_Matières recyclables'!$F$4:$H$5,2,0))</f>
        <v>0</v>
      </c>
      <c r="T510" s="40">
        <f>$I510+$J510+$K510+$L510+$M510+$N510+$O510+$P510+$Q510+$F510+IF(ISBLANK($E510),0,$F510*(1-VLOOKUP($E510,'INFO_Matières recyclables'!F499:H500,2,0)))</f>
        <v>0</v>
      </c>
      <c r="U510" s="40">
        <f>$G510+$I510+$J510+$K510+$L510+$M510+IF(ISBLANK($E510),0,$F510*VLOOKUP($E510,'INFO_Matières recyclables'!$F$4:$H$5,3,0))</f>
        <v>0</v>
      </c>
      <c r="V510" s="40">
        <f>$H510+$N510+$O510+$P510+$Q510+IF(ISBLANK($E510),0,$F510*(1-VLOOKUP($E510,'INFO_Matières recyclables'!F499:H500,3,0)))</f>
        <v>0</v>
      </c>
    </row>
    <row r="511" spans="2:22" x14ac:dyDescent="0.3">
      <c r="B511" s="5"/>
      <c r="C511" s="5"/>
      <c r="D511" s="25"/>
      <c r="E511" s="35"/>
      <c r="F511" s="108"/>
      <c r="G511" s="111"/>
      <c r="H511" s="33"/>
      <c r="I511" s="33"/>
      <c r="J511" s="33"/>
      <c r="K511" s="33"/>
      <c r="L511" s="33"/>
      <c r="M511" s="33"/>
      <c r="N511" s="33"/>
      <c r="O511" s="33"/>
      <c r="P511" s="33"/>
      <c r="Q511" s="112"/>
      <c r="S511" s="40">
        <f>$G511+$H511+IF(ISBLANK($E511),0,$F511*VLOOKUP($E511,'INFO_Matières recyclables'!$F$4:$H$5,2,0))</f>
        <v>0</v>
      </c>
      <c r="T511" s="40">
        <f>$I511+$J511+$K511+$L511+$M511+$N511+$O511+$P511+$Q511+$F511+IF(ISBLANK($E511),0,$F511*(1-VLOOKUP($E511,'INFO_Matières recyclables'!F500:H501,2,0)))</f>
        <v>0</v>
      </c>
      <c r="U511" s="40">
        <f>$G511+$I511+$J511+$K511+$L511+$M511+IF(ISBLANK($E511),0,$F511*VLOOKUP($E511,'INFO_Matières recyclables'!$F$4:$H$5,3,0))</f>
        <v>0</v>
      </c>
      <c r="V511" s="40">
        <f>$H511+$N511+$O511+$P511+$Q511+IF(ISBLANK($E511),0,$F511*(1-VLOOKUP($E511,'INFO_Matières recyclables'!F500:H501,3,0)))</f>
        <v>0</v>
      </c>
    </row>
    <row r="512" spans="2:22" x14ac:dyDescent="0.3">
      <c r="B512" s="5"/>
      <c r="C512" s="5"/>
      <c r="D512" s="25"/>
      <c r="E512" s="35"/>
      <c r="F512" s="108"/>
      <c r="G512" s="111"/>
      <c r="H512" s="33"/>
      <c r="I512" s="33"/>
      <c r="J512" s="33"/>
      <c r="K512" s="33"/>
      <c r="L512" s="33"/>
      <c r="M512" s="33"/>
      <c r="N512" s="33"/>
      <c r="O512" s="33"/>
      <c r="P512" s="33"/>
      <c r="Q512" s="112"/>
      <c r="S512" s="40">
        <f>$G512+$H512+IF(ISBLANK($E512),0,$F512*VLOOKUP($E512,'INFO_Matières recyclables'!$F$4:$H$5,2,0))</f>
        <v>0</v>
      </c>
      <c r="T512" s="40">
        <f>$I512+$J512+$K512+$L512+$M512+$N512+$O512+$P512+$Q512+$F512+IF(ISBLANK($E512),0,$F512*(1-VLOOKUP($E512,'INFO_Matières recyclables'!F501:H502,2,0)))</f>
        <v>0</v>
      </c>
      <c r="U512" s="40">
        <f>$G512+$I512+$J512+$K512+$L512+$M512+IF(ISBLANK($E512),0,$F512*VLOOKUP($E512,'INFO_Matières recyclables'!$F$4:$H$5,3,0))</f>
        <v>0</v>
      </c>
      <c r="V512" s="40">
        <f>$H512+$N512+$O512+$P512+$Q512+IF(ISBLANK($E512),0,$F512*(1-VLOOKUP($E512,'INFO_Matières recyclables'!F501:H502,3,0)))</f>
        <v>0</v>
      </c>
    </row>
    <row r="513" spans="2:22" x14ac:dyDescent="0.3">
      <c r="B513" s="5"/>
      <c r="C513" s="5"/>
      <c r="D513" s="25"/>
      <c r="E513" s="35"/>
      <c r="F513" s="108"/>
      <c r="G513" s="111"/>
      <c r="H513" s="33"/>
      <c r="I513" s="33"/>
      <c r="J513" s="33"/>
      <c r="K513" s="33"/>
      <c r="L513" s="33"/>
      <c r="M513" s="33"/>
      <c r="N513" s="33"/>
      <c r="O513" s="33"/>
      <c r="P513" s="33"/>
      <c r="Q513" s="112"/>
      <c r="S513" s="40">
        <f>$G513+$H513+IF(ISBLANK($E513),0,$F513*VLOOKUP($E513,'INFO_Matières recyclables'!$F$4:$H$5,2,0))</f>
        <v>0</v>
      </c>
      <c r="T513" s="40">
        <f>$I513+$J513+$K513+$L513+$M513+$N513+$O513+$P513+$Q513+$F513+IF(ISBLANK($E513),0,$F513*(1-VLOOKUP($E513,'INFO_Matières recyclables'!F502:H503,2,0)))</f>
        <v>0</v>
      </c>
      <c r="U513" s="40">
        <f>$G513+$I513+$J513+$K513+$L513+$M513+IF(ISBLANK($E513),0,$F513*VLOOKUP($E513,'INFO_Matières recyclables'!$F$4:$H$5,3,0))</f>
        <v>0</v>
      </c>
      <c r="V513" s="40">
        <f>$H513+$N513+$O513+$P513+$Q513+IF(ISBLANK($E513),0,$F513*(1-VLOOKUP($E513,'INFO_Matières recyclables'!F502:H503,3,0)))</f>
        <v>0</v>
      </c>
    </row>
    <row r="514" spans="2:22" x14ac:dyDescent="0.3">
      <c r="B514" s="5"/>
      <c r="C514" s="5"/>
      <c r="D514" s="25"/>
      <c r="E514" s="35"/>
      <c r="F514" s="108"/>
      <c r="G514" s="111"/>
      <c r="H514" s="33"/>
      <c r="I514" s="33"/>
      <c r="J514" s="33"/>
      <c r="K514" s="33"/>
      <c r="L514" s="33"/>
      <c r="M514" s="33"/>
      <c r="N514" s="33"/>
      <c r="O514" s="33"/>
      <c r="P514" s="33"/>
      <c r="Q514" s="112"/>
      <c r="S514" s="40">
        <f>$G514+$H514+IF(ISBLANK($E514),0,$F514*VLOOKUP($E514,'INFO_Matières recyclables'!$F$4:$H$5,2,0))</f>
        <v>0</v>
      </c>
      <c r="T514" s="40">
        <f>$I514+$J514+$K514+$L514+$M514+$N514+$O514+$P514+$Q514+$F514+IF(ISBLANK($E514),0,$F514*(1-VLOOKUP($E514,'INFO_Matières recyclables'!F503:H504,2,0)))</f>
        <v>0</v>
      </c>
      <c r="U514" s="40">
        <f>$G514+$I514+$J514+$K514+$L514+$M514+IF(ISBLANK($E514),0,$F514*VLOOKUP($E514,'INFO_Matières recyclables'!$F$4:$H$5,3,0))</f>
        <v>0</v>
      </c>
      <c r="V514" s="40">
        <f>$H514+$N514+$O514+$P514+$Q514+IF(ISBLANK($E514),0,$F514*(1-VLOOKUP($E514,'INFO_Matières recyclables'!F503:H504,3,0)))</f>
        <v>0</v>
      </c>
    </row>
    <row r="515" spans="2:22" x14ac:dyDescent="0.3">
      <c r="B515" s="5"/>
      <c r="C515" s="5"/>
      <c r="D515" s="25"/>
      <c r="E515" s="35"/>
      <c r="F515" s="108"/>
      <c r="G515" s="111"/>
      <c r="H515" s="33"/>
      <c r="I515" s="33"/>
      <c r="J515" s="33"/>
      <c r="K515" s="33"/>
      <c r="L515" s="33"/>
      <c r="M515" s="33"/>
      <c r="N515" s="33"/>
      <c r="O515" s="33"/>
      <c r="P515" s="33"/>
      <c r="Q515" s="112"/>
      <c r="S515" s="40">
        <f>$G515+$H515+IF(ISBLANK($E515),0,$F515*VLOOKUP($E515,'INFO_Matières recyclables'!$F$4:$H$5,2,0))</f>
        <v>0</v>
      </c>
      <c r="T515" s="40">
        <f>$I515+$J515+$K515+$L515+$M515+$N515+$O515+$P515+$Q515+$F515+IF(ISBLANK($E515),0,$F515*(1-VLOOKUP($E515,'INFO_Matières recyclables'!F504:H505,2,0)))</f>
        <v>0</v>
      </c>
      <c r="U515" s="40">
        <f>$G515+$I515+$J515+$K515+$L515+$M515+IF(ISBLANK($E515),0,$F515*VLOOKUP($E515,'INFO_Matières recyclables'!$F$4:$H$5,3,0))</f>
        <v>0</v>
      </c>
      <c r="V515" s="40">
        <f>$H515+$N515+$O515+$P515+$Q515+IF(ISBLANK($E515),0,$F515*(1-VLOOKUP($E515,'INFO_Matières recyclables'!F504:H505,3,0)))</f>
        <v>0</v>
      </c>
    </row>
    <row r="516" spans="2:22" x14ac:dyDescent="0.3">
      <c r="B516" s="5"/>
      <c r="C516" s="5"/>
      <c r="D516" s="25"/>
      <c r="E516" s="35"/>
      <c r="F516" s="108"/>
      <c r="G516" s="111"/>
      <c r="H516" s="33"/>
      <c r="I516" s="33"/>
      <c r="J516" s="33"/>
      <c r="K516" s="33"/>
      <c r="L516" s="33"/>
      <c r="M516" s="33"/>
      <c r="N516" s="33"/>
      <c r="O516" s="33"/>
      <c r="P516" s="33"/>
      <c r="Q516" s="112"/>
      <c r="S516" s="40">
        <f>$G516+$H516+IF(ISBLANK($E516),0,$F516*VLOOKUP($E516,'INFO_Matières recyclables'!$F$4:$H$5,2,0))</f>
        <v>0</v>
      </c>
      <c r="T516" s="40">
        <f>$I516+$J516+$K516+$L516+$M516+$N516+$O516+$P516+$Q516+$F516+IF(ISBLANK($E516),0,$F516*(1-VLOOKUP($E516,'INFO_Matières recyclables'!F505:H506,2,0)))</f>
        <v>0</v>
      </c>
      <c r="U516" s="40">
        <f>$G516+$I516+$J516+$K516+$L516+$M516+IF(ISBLANK($E516),0,$F516*VLOOKUP($E516,'INFO_Matières recyclables'!$F$4:$H$5,3,0))</f>
        <v>0</v>
      </c>
      <c r="V516" s="40">
        <f>$H516+$N516+$O516+$P516+$Q516+IF(ISBLANK($E516),0,$F516*(1-VLOOKUP($E516,'INFO_Matières recyclables'!F505:H506,3,0)))</f>
        <v>0</v>
      </c>
    </row>
    <row r="517" spans="2:22" x14ac:dyDescent="0.3">
      <c r="B517" s="5"/>
      <c r="C517" s="5"/>
      <c r="D517" s="25"/>
      <c r="E517" s="35"/>
      <c r="F517" s="108"/>
      <c r="G517" s="111"/>
      <c r="H517" s="33"/>
      <c r="I517" s="33"/>
      <c r="J517" s="33"/>
      <c r="K517" s="33"/>
      <c r="L517" s="33"/>
      <c r="M517" s="33"/>
      <c r="N517" s="33"/>
      <c r="O517" s="33"/>
      <c r="P517" s="33"/>
      <c r="Q517" s="112"/>
      <c r="S517" s="40">
        <f>$G517+$H517+IF(ISBLANK($E517),0,$F517*VLOOKUP($E517,'INFO_Matières recyclables'!$F$4:$H$5,2,0))</f>
        <v>0</v>
      </c>
      <c r="T517" s="40">
        <f>$I517+$J517+$K517+$L517+$M517+$N517+$O517+$P517+$Q517+$F517+IF(ISBLANK($E517),0,$F517*(1-VLOOKUP($E517,'INFO_Matières recyclables'!F506:H507,2,0)))</f>
        <v>0</v>
      </c>
      <c r="U517" s="40">
        <f>$G517+$I517+$J517+$K517+$L517+$M517+IF(ISBLANK($E517),0,$F517*VLOOKUP($E517,'INFO_Matières recyclables'!$F$4:$H$5,3,0))</f>
        <v>0</v>
      </c>
      <c r="V517" s="40">
        <f>$H517+$N517+$O517+$P517+$Q517+IF(ISBLANK($E517),0,$F517*(1-VLOOKUP($E517,'INFO_Matières recyclables'!F506:H507,3,0)))</f>
        <v>0</v>
      </c>
    </row>
    <row r="518" spans="2:22" x14ac:dyDescent="0.3">
      <c r="B518" s="5"/>
      <c r="C518" s="5"/>
      <c r="D518" s="25"/>
      <c r="E518" s="35"/>
      <c r="F518" s="108"/>
      <c r="G518" s="111"/>
      <c r="H518" s="33"/>
      <c r="I518" s="33"/>
      <c r="J518" s="33"/>
      <c r="K518" s="33"/>
      <c r="L518" s="33"/>
      <c r="M518" s="33"/>
      <c r="N518" s="33"/>
      <c r="O518" s="33"/>
      <c r="P518" s="33"/>
      <c r="Q518" s="112"/>
      <c r="S518" s="40">
        <f>$G518+$H518+IF(ISBLANK($E518),0,$F518*VLOOKUP($E518,'INFO_Matières recyclables'!$F$4:$H$5,2,0))</f>
        <v>0</v>
      </c>
      <c r="T518" s="40">
        <f>$I518+$J518+$K518+$L518+$M518+$N518+$O518+$P518+$Q518+$F518+IF(ISBLANK($E518),0,$F518*(1-VLOOKUP($E518,'INFO_Matières recyclables'!F507:H508,2,0)))</f>
        <v>0</v>
      </c>
      <c r="U518" s="40">
        <f>$G518+$I518+$J518+$K518+$L518+$M518+IF(ISBLANK($E518),0,$F518*VLOOKUP($E518,'INFO_Matières recyclables'!$F$4:$H$5,3,0))</f>
        <v>0</v>
      </c>
      <c r="V518" s="40">
        <f>$H518+$N518+$O518+$P518+$Q518+IF(ISBLANK($E518),0,$F518*(1-VLOOKUP($E518,'INFO_Matières recyclables'!F507:H508,3,0)))</f>
        <v>0</v>
      </c>
    </row>
    <row r="519" spans="2:22" x14ac:dyDescent="0.3">
      <c r="B519" s="5"/>
      <c r="C519" s="5"/>
      <c r="D519" s="25"/>
      <c r="E519" s="35"/>
      <c r="F519" s="108"/>
      <c r="G519" s="111"/>
      <c r="H519" s="33"/>
      <c r="I519" s="33"/>
      <c r="J519" s="33"/>
      <c r="K519" s="33"/>
      <c r="L519" s="33"/>
      <c r="M519" s="33"/>
      <c r="N519" s="33"/>
      <c r="O519" s="33"/>
      <c r="P519" s="33"/>
      <c r="Q519" s="112"/>
      <c r="S519" s="40">
        <f>$G519+$H519+IF(ISBLANK($E519),0,$F519*VLOOKUP($E519,'INFO_Matières recyclables'!$F$4:$H$5,2,0))</f>
        <v>0</v>
      </c>
      <c r="T519" s="40">
        <f>$I519+$J519+$K519+$L519+$M519+$N519+$O519+$P519+$Q519+$F519+IF(ISBLANK($E519),0,$F519*(1-VLOOKUP($E519,'INFO_Matières recyclables'!F508:H509,2,0)))</f>
        <v>0</v>
      </c>
      <c r="U519" s="40">
        <f>$G519+$I519+$J519+$K519+$L519+$M519+IF(ISBLANK($E519),0,$F519*VLOOKUP($E519,'INFO_Matières recyclables'!$F$4:$H$5,3,0))</f>
        <v>0</v>
      </c>
      <c r="V519" s="40">
        <f>$H519+$N519+$O519+$P519+$Q519+IF(ISBLANK($E519),0,$F519*(1-VLOOKUP($E519,'INFO_Matières recyclables'!F508:H509,3,0)))</f>
        <v>0</v>
      </c>
    </row>
    <row r="520" spans="2:22" x14ac:dyDescent="0.3">
      <c r="B520" s="5"/>
      <c r="C520" s="5"/>
      <c r="D520" s="25"/>
      <c r="E520" s="35"/>
      <c r="F520" s="108"/>
      <c r="G520" s="111"/>
      <c r="H520" s="33"/>
      <c r="I520" s="33"/>
      <c r="J520" s="33"/>
      <c r="K520" s="33"/>
      <c r="L520" s="33"/>
      <c r="M520" s="33"/>
      <c r="N520" s="33"/>
      <c r="O520" s="33"/>
      <c r="P520" s="33"/>
      <c r="Q520" s="112"/>
      <c r="S520" s="40">
        <f>$G520+$H520+IF(ISBLANK($E520),0,$F520*VLOOKUP($E520,'INFO_Matières recyclables'!$F$4:$H$5,2,0))</f>
        <v>0</v>
      </c>
      <c r="T520" s="40">
        <f>$I520+$J520+$K520+$L520+$M520+$N520+$O520+$P520+$Q520+$F520+IF(ISBLANK($E520),0,$F520*(1-VLOOKUP($E520,'INFO_Matières recyclables'!F509:H510,2,0)))</f>
        <v>0</v>
      </c>
      <c r="U520" s="40">
        <f>$G520+$I520+$J520+$K520+$L520+$M520+IF(ISBLANK($E520),0,$F520*VLOOKUP($E520,'INFO_Matières recyclables'!$F$4:$H$5,3,0))</f>
        <v>0</v>
      </c>
      <c r="V520" s="40">
        <f>$H520+$N520+$O520+$P520+$Q520+IF(ISBLANK($E520),0,$F520*(1-VLOOKUP($E520,'INFO_Matières recyclables'!F509:H510,3,0)))</f>
        <v>0</v>
      </c>
    </row>
    <row r="521" spans="2:22" x14ac:dyDescent="0.3">
      <c r="B521" s="5"/>
      <c r="C521" s="5"/>
      <c r="D521" s="25"/>
      <c r="E521" s="35"/>
      <c r="F521" s="108"/>
      <c r="G521" s="111"/>
      <c r="H521" s="33"/>
      <c r="I521" s="33"/>
      <c r="J521" s="33"/>
      <c r="K521" s="33"/>
      <c r="L521" s="33"/>
      <c r="M521" s="33"/>
      <c r="N521" s="33"/>
      <c r="O521" s="33"/>
      <c r="P521" s="33"/>
      <c r="Q521" s="112"/>
      <c r="S521" s="40">
        <f>$G521+$H521+IF(ISBLANK($E521),0,$F521*VLOOKUP($E521,'INFO_Matières recyclables'!$F$4:$H$5,2,0))</f>
        <v>0</v>
      </c>
      <c r="T521" s="40">
        <f>$I521+$J521+$K521+$L521+$M521+$N521+$O521+$P521+$Q521+$F521+IF(ISBLANK($E521),0,$F521*(1-VLOOKUP($E521,'INFO_Matières recyclables'!F510:H511,2,0)))</f>
        <v>0</v>
      </c>
      <c r="U521" s="40">
        <f>$G521+$I521+$J521+$K521+$L521+$M521+IF(ISBLANK($E521),0,$F521*VLOOKUP($E521,'INFO_Matières recyclables'!$F$4:$H$5,3,0))</f>
        <v>0</v>
      </c>
      <c r="V521" s="40">
        <f>$H521+$N521+$O521+$P521+$Q521+IF(ISBLANK($E521),0,$F521*(1-VLOOKUP($E521,'INFO_Matières recyclables'!F510:H511,3,0)))</f>
        <v>0</v>
      </c>
    </row>
    <row r="522" spans="2:22" x14ac:dyDescent="0.3">
      <c r="B522" s="5"/>
      <c r="C522" s="5"/>
      <c r="D522" s="25"/>
      <c r="E522" s="35"/>
      <c r="F522" s="108"/>
      <c r="G522" s="111"/>
      <c r="H522" s="33"/>
      <c r="I522" s="33"/>
      <c r="J522" s="33"/>
      <c r="K522" s="33"/>
      <c r="L522" s="33"/>
      <c r="M522" s="33"/>
      <c r="N522" s="33"/>
      <c r="O522" s="33"/>
      <c r="P522" s="33"/>
      <c r="Q522" s="112"/>
      <c r="S522" s="40">
        <f>$G522+$H522+IF(ISBLANK($E522),0,$F522*VLOOKUP($E522,'INFO_Matières recyclables'!$F$4:$H$5,2,0))</f>
        <v>0</v>
      </c>
      <c r="T522" s="40">
        <f>$I522+$J522+$K522+$L522+$M522+$N522+$O522+$P522+$Q522+$F522+IF(ISBLANK($E522),0,$F522*(1-VLOOKUP($E522,'INFO_Matières recyclables'!F511:H512,2,0)))</f>
        <v>0</v>
      </c>
      <c r="U522" s="40">
        <f>$G522+$I522+$J522+$K522+$L522+$M522+IF(ISBLANK($E522),0,$F522*VLOOKUP($E522,'INFO_Matières recyclables'!$F$4:$H$5,3,0))</f>
        <v>0</v>
      </c>
      <c r="V522" s="40">
        <f>$H522+$N522+$O522+$P522+$Q522+IF(ISBLANK($E522),0,$F522*(1-VLOOKUP($E522,'INFO_Matières recyclables'!F511:H512,3,0)))</f>
        <v>0</v>
      </c>
    </row>
    <row r="523" spans="2:22" x14ac:dyDescent="0.3">
      <c r="B523" s="5"/>
      <c r="C523" s="5"/>
      <c r="D523" s="25"/>
      <c r="E523" s="35"/>
      <c r="F523" s="108"/>
      <c r="G523" s="111"/>
      <c r="H523" s="33"/>
      <c r="I523" s="33"/>
      <c r="J523" s="33"/>
      <c r="K523" s="33"/>
      <c r="L523" s="33"/>
      <c r="M523" s="33"/>
      <c r="N523" s="33"/>
      <c r="O523" s="33"/>
      <c r="P523" s="33"/>
      <c r="Q523" s="112"/>
      <c r="S523" s="40">
        <f>$G523+$H523+IF(ISBLANK($E523),0,$F523*VLOOKUP($E523,'INFO_Matières recyclables'!$F$4:$H$5,2,0))</f>
        <v>0</v>
      </c>
      <c r="T523" s="40">
        <f>$I523+$J523+$K523+$L523+$M523+$N523+$O523+$P523+$Q523+$F523+IF(ISBLANK($E523),0,$F523*(1-VLOOKUP($E523,'INFO_Matières recyclables'!F512:H513,2,0)))</f>
        <v>0</v>
      </c>
      <c r="U523" s="40">
        <f>$G523+$I523+$J523+$K523+$L523+$M523+IF(ISBLANK($E523),0,$F523*VLOOKUP($E523,'INFO_Matières recyclables'!$F$4:$H$5,3,0))</f>
        <v>0</v>
      </c>
      <c r="V523" s="40">
        <f>$H523+$N523+$O523+$P523+$Q523+IF(ISBLANK($E523),0,$F523*(1-VLOOKUP($E523,'INFO_Matières recyclables'!F512:H513,3,0)))</f>
        <v>0</v>
      </c>
    </row>
    <row r="524" spans="2:22" x14ac:dyDescent="0.3">
      <c r="B524" s="5"/>
      <c r="C524" s="5"/>
      <c r="D524" s="25"/>
      <c r="E524" s="35"/>
      <c r="F524" s="108"/>
      <c r="G524" s="111"/>
      <c r="H524" s="33"/>
      <c r="I524" s="33"/>
      <c r="J524" s="33"/>
      <c r="K524" s="33"/>
      <c r="L524" s="33"/>
      <c r="M524" s="33"/>
      <c r="N524" s="33"/>
      <c r="O524" s="33"/>
      <c r="P524" s="33"/>
      <c r="Q524" s="112"/>
      <c r="S524" s="40">
        <f>$G524+$H524+IF(ISBLANK($E524),0,$F524*VLOOKUP($E524,'INFO_Matières recyclables'!$F$4:$H$5,2,0))</f>
        <v>0</v>
      </c>
      <c r="T524" s="40">
        <f>$I524+$J524+$K524+$L524+$M524+$N524+$O524+$P524+$Q524+$F524+IF(ISBLANK($E524),0,$F524*(1-VLOOKUP($E524,'INFO_Matières recyclables'!F513:H514,2,0)))</f>
        <v>0</v>
      </c>
      <c r="U524" s="40">
        <f>$G524+$I524+$J524+$K524+$L524+$M524+IF(ISBLANK($E524),0,$F524*VLOOKUP($E524,'INFO_Matières recyclables'!$F$4:$H$5,3,0))</f>
        <v>0</v>
      </c>
      <c r="V524" s="40">
        <f>$H524+$N524+$O524+$P524+$Q524+IF(ISBLANK($E524),0,$F524*(1-VLOOKUP($E524,'INFO_Matières recyclables'!F513:H514,3,0)))</f>
        <v>0</v>
      </c>
    </row>
    <row r="525" spans="2:22" x14ac:dyDescent="0.3">
      <c r="B525" s="5"/>
      <c r="C525" s="5"/>
      <c r="D525" s="25"/>
      <c r="E525" s="35"/>
      <c r="F525" s="108"/>
      <c r="G525" s="111"/>
      <c r="H525" s="33"/>
      <c r="I525" s="33"/>
      <c r="J525" s="33"/>
      <c r="K525" s="33"/>
      <c r="L525" s="33"/>
      <c r="M525" s="33"/>
      <c r="N525" s="33"/>
      <c r="O525" s="33"/>
      <c r="P525" s="33"/>
      <c r="Q525" s="112"/>
      <c r="S525" s="40">
        <f>$G525+$H525+IF(ISBLANK($E525),0,$F525*VLOOKUP($E525,'INFO_Matières recyclables'!$F$4:$H$5,2,0))</f>
        <v>0</v>
      </c>
      <c r="T525" s="40">
        <f>$I525+$J525+$K525+$L525+$M525+$N525+$O525+$P525+$Q525+$F525+IF(ISBLANK($E525),0,$F525*(1-VLOOKUP($E525,'INFO_Matières recyclables'!F514:H515,2,0)))</f>
        <v>0</v>
      </c>
      <c r="U525" s="40">
        <f>$G525+$I525+$J525+$K525+$L525+$M525+IF(ISBLANK($E525),0,$F525*VLOOKUP($E525,'INFO_Matières recyclables'!$F$4:$H$5,3,0))</f>
        <v>0</v>
      </c>
      <c r="V525" s="40">
        <f>$H525+$N525+$O525+$P525+$Q525+IF(ISBLANK($E525),0,$F525*(1-VLOOKUP($E525,'INFO_Matières recyclables'!F514:H515,3,0)))</f>
        <v>0</v>
      </c>
    </row>
    <row r="526" spans="2:22" x14ac:dyDescent="0.3">
      <c r="B526" s="5"/>
      <c r="C526" s="5"/>
      <c r="D526" s="25"/>
      <c r="E526" s="35"/>
      <c r="F526" s="108"/>
      <c r="G526" s="111"/>
      <c r="H526" s="33"/>
      <c r="I526" s="33"/>
      <c r="J526" s="33"/>
      <c r="K526" s="33"/>
      <c r="L526" s="33"/>
      <c r="M526" s="33"/>
      <c r="N526" s="33"/>
      <c r="O526" s="33"/>
      <c r="P526" s="33"/>
      <c r="Q526" s="112"/>
      <c r="S526" s="40">
        <f>$G526+$H526+IF(ISBLANK($E526),0,$F526*VLOOKUP($E526,'INFO_Matières recyclables'!$F$4:$H$5,2,0))</f>
        <v>0</v>
      </c>
      <c r="T526" s="40">
        <f>$I526+$J526+$K526+$L526+$M526+$N526+$O526+$P526+$Q526+$F526+IF(ISBLANK($E526),0,$F526*(1-VLOOKUP($E526,'INFO_Matières recyclables'!F515:H516,2,0)))</f>
        <v>0</v>
      </c>
      <c r="U526" s="40">
        <f>$G526+$I526+$J526+$K526+$L526+$M526+IF(ISBLANK($E526),0,$F526*VLOOKUP($E526,'INFO_Matières recyclables'!$F$4:$H$5,3,0))</f>
        <v>0</v>
      </c>
      <c r="V526" s="40">
        <f>$H526+$N526+$O526+$P526+$Q526+IF(ISBLANK($E526),0,$F526*(1-VLOOKUP($E526,'INFO_Matières recyclables'!F515:H516,3,0)))</f>
        <v>0</v>
      </c>
    </row>
    <row r="527" spans="2:22" x14ac:dyDescent="0.3">
      <c r="B527" s="5"/>
      <c r="C527" s="5"/>
      <c r="D527" s="25"/>
      <c r="E527" s="35"/>
      <c r="F527" s="108"/>
      <c r="G527" s="111"/>
      <c r="H527" s="33"/>
      <c r="I527" s="33"/>
      <c r="J527" s="33"/>
      <c r="K527" s="33"/>
      <c r="L527" s="33"/>
      <c r="M527" s="33"/>
      <c r="N527" s="33"/>
      <c r="O527" s="33"/>
      <c r="P527" s="33"/>
      <c r="Q527" s="112"/>
      <c r="S527" s="40">
        <f>$G527+$H527+IF(ISBLANK($E527),0,$F527*VLOOKUP($E527,'INFO_Matières recyclables'!$F$4:$H$5,2,0))</f>
        <v>0</v>
      </c>
      <c r="T527" s="40">
        <f>$I527+$J527+$K527+$L527+$M527+$N527+$O527+$P527+$Q527+$F527+IF(ISBLANK($E527),0,$F527*(1-VLOOKUP($E527,'INFO_Matières recyclables'!F516:H517,2,0)))</f>
        <v>0</v>
      </c>
      <c r="U527" s="40">
        <f>$G527+$I527+$J527+$K527+$L527+$M527+IF(ISBLANK($E527),0,$F527*VLOOKUP($E527,'INFO_Matières recyclables'!$F$4:$H$5,3,0))</f>
        <v>0</v>
      </c>
      <c r="V527" s="40">
        <f>$H527+$N527+$O527+$P527+$Q527+IF(ISBLANK($E527),0,$F527*(1-VLOOKUP($E527,'INFO_Matières recyclables'!F516:H517,3,0)))</f>
        <v>0</v>
      </c>
    </row>
    <row r="528" spans="2:22" x14ac:dyDescent="0.3">
      <c r="B528" s="5"/>
      <c r="C528" s="5"/>
      <c r="D528" s="25"/>
      <c r="E528" s="35"/>
      <c r="F528" s="108"/>
      <c r="G528" s="111"/>
      <c r="H528" s="33"/>
      <c r="I528" s="33"/>
      <c r="J528" s="33"/>
      <c r="K528" s="33"/>
      <c r="L528" s="33"/>
      <c r="M528" s="33"/>
      <c r="N528" s="33"/>
      <c r="O528" s="33"/>
      <c r="P528" s="33"/>
      <c r="Q528" s="112"/>
      <c r="S528" s="40">
        <f>$G528+$H528+IF(ISBLANK($E528),0,$F528*VLOOKUP($E528,'INFO_Matières recyclables'!$F$4:$H$5,2,0))</f>
        <v>0</v>
      </c>
      <c r="T528" s="40">
        <f>$I528+$J528+$K528+$L528+$M528+$N528+$O528+$P528+$Q528+$F528+IF(ISBLANK($E528),0,$F528*(1-VLOOKUP($E528,'INFO_Matières recyclables'!F517:H518,2,0)))</f>
        <v>0</v>
      </c>
      <c r="U528" s="40">
        <f>$G528+$I528+$J528+$K528+$L528+$M528+IF(ISBLANK($E528),0,$F528*VLOOKUP($E528,'INFO_Matières recyclables'!$F$4:$H$5,3,0))</f>
        <v>0</v>
      </c>
      <c r="V528" s="40">
        <f>$H528+$N528+$O528+$P528+$Q528+IF(ISBLANK($E528),0,$F528*(1-VLOOKUP($E528,'INFO_Matières recyclables'!F517:H518,3,0)))</f>
        <v>0</v>
      </c>
    </row>
    <row r="529" spans="2:22" x14ac:dyDescent="0.3">
      <c r="B529" s="5"/>
      <c r="C529" s="5"/>
      <c r="D529" s="25"/>
      <c r="E529" s="35"/>
      <c r="F529" s="108"/>
      <c r="G529" s="111"/>
      <c r="H529" s="33"/>
      <c r="I529" s="33"/>
      <c r="J529" s="33"/>
      <c r="K529" s="33"/>
      <c r="L529" s="33"/>
      <c r="M529" s="33"/>
      <c r="N529" s="33"/>
      <c r="O529" s="33"/>
      <c r="P529" s="33"/>
      <c r="Q529" s="112"/>
      <c r="S529" s="40">
        <f>$G529+$H529+IF(ISBLANK($E529),0,$F529*VLOOKUP($E529,'INFO_Matières recyclables'!$F$4:$H$5,2,0))</f>
        <v>0</v>
      </c>
      <c r="T529" s="40">
        <f>$I529+$J529+$K529+$L529+$M529+$N529+$O529+$P529+$Q529+$F529+IF(ISBLANK($E529),0,$F529*(1-VLOOKUP($E529,'INFO_Matières recyclables'!F518:H519,2,0)))</f>
        <v>0</v>
      </c>
      <c r="U529" s="40">
        <f>$G529+$I529+$J529+$K529+$L529+$M529+IF(ISBLANK($E529),0,$F529*VLOOKUP($E529,'INFO_Matières recyclables'!$F$4:$H$5,3,0))</f>
        <v>0</v>
      </c>
      <c r="V529" s="40">
        <f>$H529+$N529+$O529+$P529+$Q529+IF(ISBLANK($E529),0,$F529*(1-VLOOKUP($E529,'INFO_Matières recyclables'!F518:H519,3,0)))</f>
        <v>0</v>
      </c>
    </row>
    <row r="530" spans="2:22" x14ac:dyDescent="0.3">
      <c r="B530" s="5"/>
      <c r="C530" s="5"/>
      <c r="D530" s="25"/>
      <c r="E530" s="35"/>
      <c r="F530" s="108"/>
      <c r="G530" s="111"/>
      <c r="H530" s="33"/>
      <c r="I530" s="33"/>
      <c r="J530" s="33"/>
      <c r="K530" s="33"/>
      <c r="L530" s="33"/>
      <c r="M530" s="33"/>
      <c r="N530" s="33"/>
      <c r="O530" s="33"/>
      <c r="P530" s="33"/>
      <c r="Q530" s="112"/>
      <c r="S530" s="40">
        <f>$G530+$H530+IF(ISBLANK($E530),0,$F530*VLOOKUP($E530,'INFO_Matières recyclables'!$F$4:$H$5,2,0))</f>
        <v>0</v>
      </c>
      <c r="T530" s="40">
        <f>$I530+$J530+$K530+$L530+$M530+$N530+$O530+$P530+$Q530+$F530+IF(ISBLANK($E530),0,$F530*(1-VLOOKUP($E530,'INFO_Matières recyclables'!F519:H520,2,0)))</f>
        <v>0</v>
      </c>
      <c r="U530" s="40">
        <f>$G530+$I530+$J530+$K530+$L530+$M530+IF(ISBLANK($E530),0,$F530*VLOOKUP($E530,'INFO_Matières recyclables'!$F$4:$H$5,3,0))</f>
        <v>0</v>
      </c>
      <c r="V530" s="40">
        <f>$H530+$N530+$O530+$P530+$Q530+IF(ISBLANK($E530),0,$F530*(1-VLOOKUP($E530,'INFO_Matières recyclables'!F519:H520,3,0)))</f>
        <v>0</v>
      </c>
    </row>
    <row r="531" spans="2:22" x14ac:dyDescent="0.3">
      <c r="B531" s="5"/>
      <c r="C531" s="5"/>
      <c r="D531" s="25"/>
      <c r="E531" s="35"/>
      <c r="F531" s="108"/>
      <c r="G531" s="111"/>
      <c r="H531" s="33"/>
      <c r="I531" s="33"/>
      <c r="J531" s="33"/>
      <c r="K531" s="33"/>
      <c r="L531" s="33"/>
      <c r="M531" s="33"/>
      <c r="N531" s="33"/>
      <c r="O531" s="33"/>
      <c r="P531" s="33"/>
      <c r="Q531" s="112"/>
      <c r="S531" s="40">
        <f>$G531+$H531+IF(ISBLANK($E531),0,$F531*VLOOKUP($E531,'INFO_Matières recyclables'!$F$4:$H$5,2,0))</f>
        <v>0</v>
      </c>
      <c r="T531" s="40">
        <f>$I531+$J531+$K531+$L531+$M531+$N531+$O531+$P531+$Q531+$F531+IF(ISBLANK($E531),0,$F531*(1-VLOOKUP($E531,'INFO_Matières recyclables'!F520:H521,2,0)))</f>
        <v>0</v>
      </c>
      <c r="U531" s="40">
        <f>$G531+$I531+$J531+$K531+$L531+$M531+IF(ISBLANK($E531),0,$F531*VLOOKUP($E531,'INFO_Matières recyclables'!$F$4:$H$5,3,0))</f>
        <v>0</v>
      </c>
      <c r="V531" s="40">
        <f>$H531+$N531+$O531+$P531+$Q531+IF(ISBLANK($E531),0,$F531*(1-VLOOKUP($E531,'INFO_Matières recyclables'!F520:H521,3,0)))</f>
        <v>0</v>
      </c>
    </row>
    <row r="532" spans="2:22" x14ac:dyDescent="0.3">
      <c r="B532" s="5"/>
      <c r="C532" s="5"/>
      <c r="D532" s="25"/>
      <c r="E532" s="35"/>
      <c r="F532" s="108"/>
      <c r="G532" s="111"/>
      <c r="H532" s="33"/>
      <c r="I532" s="33"/>
      <c r="J532" s="33"/>
      <c r="K532" s="33"/>
      <c r="L532" s="33"/>
      <c r="M532" s="33"/>
      <c r="N532" s="33"/>
      <c r="O532" s="33"/>
      <c r="P532" s="33"/>
      <c r="Q532" s="112"/>
      <c r="S532" s="40">
        <f>$G532+$H532+IF(ISBLANK($E532),0,$F532*VLOOKUP($E532,'INFO_Matières recyclables'!$F$4:$H$5,2,0))</f>
        <v>0</v>
      </c>
      <c r="T532" s="40">
        <f>$I532+$J532+$K532+$L532+$M532+$N532+$O532+$P532+$Q532+$F532+IF(ISBLANK($E532),0,$F532*(1-VLOOKUP($E532,'INFO_Matières recyclables'!F521:H522,2,0)))</f>
        <v>0</v>
      </c>
      <c r="U532" s="40">
        <f>$G532+$I532+$J532+$K532+$L532+$M532+IF(ISBLANK($E532),0,$F532*VLOOKUP($E532,'INFO_Matières recyclables'!$F$4:$H$5,3,0))</f>
        <v>0</v>
      </c>
      <c r="V532" s="40">
        <f>$H532+$N532+$O532+$P532+$Q532+IF(ISBLANK($E532),0,$F532*(1-VLOOKUP($E532,'INFO_Matières recyclables'!F521:H522,3,0)))</f>
        <v>0</v>
      </c>
    </row>
    <row r="533" spans="2:22" x14ac:dyDescent="0.3">
      <c r="B533" s="5"/>
      <c r="C533" s="5"/>
      <c r="D533" s="25"/>
      <c r="E533" s="35"/>
      <c r="F533" s="108"/>
      <c r="G533" s="111"/>
      <c r="H533" s="33"/>
      <c r="I533" s="33"/>
      <c r="J533" s="33"/>
      <c r="K533" s="33"/>
      <c r="L533" s="33"/>
      <c r="M533" s="33"/>
      <c r="N533" s="33"/>
      <c r="O533" s="33"/>
      <c r="P533" s="33"/>
      <c r="Q533" s="112"/>
      <c r="S533" s="40">
        <f>$G533+$H533+IF(ISBLANK($E533),0,$F533*VLOOKUP($E533,'INFO_Matières recyclables'!$F$4:$H$5,2,0))</f>
        <v>0</v>
      </c>
      <c r="T533" s="40">
        <f>$I533+$J533+$K533+$L533+$M533+$N533+$O533+$P533+$Q533+$F533+IF(ISBLANK($E533),0,$F533*(1-VLOOKUP($E533,'INFO_Matières recyclables'!F522:H523,2,0)))</f>
        <v>0</v>
      </c>
      <c r="U533" s="40">
        <f>$G533+$I533+$J533+$K533+$L533+$M533+IF(ISBLANK($E533),0,$F533*VLOOKUP($E533,'INFO_Matières recyclables'!$F$4:$H$5,3,0))</f>
        <v>0</v>
      </c>
      <c r="V533" s="40">
        <f>$H533+$N533+$O533+$P533+$Q533+IF(ISBLANK($E533),0,$F533*(1-VLOOKUP($E533,'INFO_Matières recyclables'!F522:H523,3,0)))</f>
        <v>0</v>
      </c>
    </row>
    <row r="534" spans="2:22" x14ac:dyDescent="0.3">
      <c r="B534" s="5"/>
      <c r="C534" s="5"/>
      <c r="D534" s="25"/>
      <c r="E534" s="35"/>
      <c r="F534" s="108"/>
      <c r="G534" s="111"/>
      <c r="H534" s="33"/>
      <c r="I534" s="33"/>
      <c r="J534" s="33"/>
      <c r="K534" s="33"/>
      <c r="L534" s="33"/>
      <c r="M534" s="33"/>
      <c r="N534" s="33"/>
      <c r="O534" s="33"/>
      <c r="P534" s="33"/>
      <c r="Q534" s="112"/>
      <c r="S534" s="40">
        <f>$G534+$H534+IF(ISBLANK($E534),0,$F534*VLOOKUP($E534,'INFO_Matières recyclables'!$F$4:$H$5,2,0))</f>
        <v>0</v>
      </c>
      <c r="T534" s="40">
        <f>$I534+$J534+$K534+$L534+$M534+$N534+$O534+$P534+$Q534+$F534+IF(ISBLANK($E534),0,$F534*(1-VLOOKUP($E534,'INFO_Matières recyclables'!F523:H524,2,0)))</f>
        <v>0</v>
      </c>
      <c r="U534" s="40">
        <f>$G534+$I534+$J534+$K534+$L534+$M534+IF(ISBLANK($E534),0,$F534*VLOOKUP($E534,'INFO_Matières recyclables'!$F$4:$H$5,3,0))</f>
        <v>0</v>
      </c>
      <c r="V534" s="40">
        <f>$H534+$N534+$O534+$P534+$Q534+IF(ISBLANK($E534),0,$F534*(1-VLOOKUP($E534,'INFO_Matières recyclables'!F523:H524,3,0)))</f>
        <v>0</v>
      </c>
    </row>
    <row r="535" spans="2:22" x14ac:dyDescent="0.3">
      <c r="B535" s="5"/>
      <c r="C535" s="5"/>
      <c r="D535" s="25"/>
      <c r="E535" s="35"/>
      <c r="F535" s="108"/>
      <c r="G535" s="111"/>
      <c r="H535" s="33"/>
      <c r="I535" s="33"/>
      <c r="J535" s="33"/>
      <c r="K535" s="33"/>
      <c r="L535" s="33"/>
      <c r="M535" s="33"/>
      <c r="N535" s="33"/>
      <c r="O535" s="33"/>
      <c r="P535" s="33"/>
      <c r="Q535" s="112"/>
      <c r="S535" s="40">
        <f>$G535+$H535+IF(ISBLANK($E535),0,$F535*VLOOKUP($E535,'INFO_Matières recyclables'!$F$4:$H$5,2,0))</f>
        <v>0</v>
      </c>
      <c r="T535" s="40">
        <f>$I535+$J535+$K535+$L535+$M535+$N535+$O535+$P535+$Q535+$F535+IF(ISBLANK($E535),0,$F535*(1-VLOOKUP($E535,'INFO_Matières recyclables'!F524:H525,2,0)))</f>
        <v>0</v>
      </c>
      <c r="U535" s="40">
        <f>$G535+$I535+$J535+$K535+$L535+$M535+IF(ISBLANK($E535),0,$F535*VLOOKUP($E535,'INFO_Matières recyclables'!$F$4:$H$5,3,0))</f>
        <v>0</v>
      </c>
      <c r="V535" s="40">
        <f>$H535+$N535+$O535+$P535+$Q535+IF(ISBLANK($E535),0,$F535*(1-VLOOKUP($E535,'INFO_Matières recyclables'!F524:H525,3,0)))</f>
        <v>0</v>
      </c>
    </row>
    <row r="536" spans="2:22" x14ac:dyDescent="0.3">
      <c r="B536" s="5"/>
      <c r="C536" s="5"/>
      <c r="D536" s="25"/>
      <c r="E536" s="35"/>
      <c r="F536" s="108"/>
      <c r="G536" s="111"/>
      <c r="H536" s="33"/>
      <c r="I536" s="33"/>
      <c r="J536" s="33"/>
      <c r="K536" s="33"/>
      <c r="L536" s="33"/>
      <c r="M536" s="33"/>
      <c r="N536" s="33"/>
      <c r="O536" s="33"/>
      <c r="P536" s="33"/>
      <c r="Q536" s="112"/>
      <c r="S536" s="40">
        <f>$G536+$H536+IF(ISBLANK($E536),0,$F536*VLOOKUP($E536,'INFO_Matières recyclables'!$F$4:$H$5,2,0))</f>
        <v>0</v>
      </c>
      <c r="T536" s="40">
        <f>$I536+$J536+$K536+$L536+$M536+$N536+$O536+$P536+$Q536+$F536+IF(ISBLANK($E536),0,$F536*(1-VLOOKUP($E536,'INFO_Matières recyclables'!F525:H526,2,0)))</f>
        <v>0</v>
      </c>
      <c r="U536" s="40">
        <f>$G536+$I536+$J536+$K536+$L536+$M536+IF(ISBLANK($E536),0,$F536*VLOOKUP($E536,'INFO_Matières recyclables'!$F$4:$H$5,3,0))</f>
        <v>0</v>
      </c>
      <c r="V536" s="40">
        <f>$H536+$N536+$O536+$P536+$Q536+IF(ISBLANK($E536),0,$F536*(1-VLOOKUP($E536,'INFO_Matières recyclables'!F525:H526,3,0)))</f>
        <v>0</v>
      </c>
    </row>
    <row r="537" spans="2:22" x14ac:dyDescent="0.3">
      <c r="B537" s="5"/>
      <c r="C537" s="5"/>
      <c r="D537" s="25"/>
      <c r="E537" s="35"/>
      <c r="F537" s="108"/>
      <c r="G537" s="111"/>
      <c r="H537" s="33"/>
      <c r="I537" s="33"/>
      <c r="J537" s="33"/>
      <c r="K537" s="33"/>
      <c r="L537" s="33"/>
      <c r="M537" s="33"/>
      <c r="N537" s="33"/>
      <c r="O537" s="33"/>
      <c r="P537" s="33"/>
      <c r="Q537" s="112"/>
      <c r="S537" s="40">
        <f>$G537+$H537+IF(ISBLANK($E537),0,$F537*VLOOKUP($E537,'INFO_Matières recyclables'!$F$4:$H$5,2,0))</f>
        <v>0</v>
      </c>
      <c r="T537" s="40">
        <f>$I537+$J537+$K537+$L537+$M537+$N537+$O537+$P537+$Q537+$F537+IF(ISBLANK($E537),0,$F537*(1-VLOOKUP($E537,'INFO_Matières recyclables'!F526:H527,2,0)))</f>
        <v>0</v>
      </c>
      <c r="U537" s="40">
        <f>$G537+$I537+$J537+$K537+$L537+$M537+IF(ISBLANK($E537),0,$F537*VLOOKUP($E537,'INFO_Matières recyclables'!$F$4:$H$5,3,0))</f>
        <v>0</v>
      </c>
      <c r="V537" s="40">
        <f>$H537+$N537+$O537+$P537+$Q537+IF(ISBLANK($E537),0,$F537*(1-VLOOKUP($E537,'INFO_Matières recyclables'!F526:H527,3,0)))</f>
        <v>0</v>
      </c>
    </row>
    <row r="538" spans="2:22" x14ac:dyDescent="0.3">
      <c r="B538" s="5"/>
      <c r="C538" s="5"/>
      <c r="D538" s="25"/>
      <c r="E538" s="35"/>
      <c r="F538" s="108"/>
      <c r="G538" s="111"/>
      <c r="H538" s="33"/>
      <c r="I538" s="33"/>
      <c r="J538" s="33"/>
      <c r="K538" s="33"/>
      <c r="L538" s="33"/>
      <c r="M538" s="33"/>
      <c r="N538" s="33"/>
      <c r="O538" s="33"/>
      <c r="P538" s="33"/>
      <c r="Q538" s="112"/>
      <c r="S538" s="40">
        <f>$G538+$H538+IF(ISBLANK($E538),0,$F538*VLOOKUP($E538,'INFO_Matières recyclables'!$F$4:$H$5,2,0))</f>
        <v>0</v>
      </c>
      <c r="T538" s="40">
        <f>$I538+$J538+$K538+$L538+$M538+$N538+$O538+$P538+$Q538+$F538+IF(ISBLANK($E538),0,$F538*(1-VLOOKUP($E538,'INFO_Matières recyclables'!F527:H528,2,0)))</f>
        <v>0</v>
      </c>
      <c r="U538" s="40">
        <f>$G538+$I538+$J538+$K538+$L538+$M538+IF(ISBLANK($E538),0,$F538*VLOOKUP($E538,'INFO_Matières recyclables'!$F$4:$H$5,3,0))</f>
        <v>0</v>
      </c>
      <c r="V538" s="40">
        <f>$H538+$N538+$O538+$P538+$Q538+IF(ISBLANK($E538),0,$F538*(1-VLOOKUP($E538,'INFO_Matières recyclables'!F527:H528,3,0)))</f>
        <v>0</v>
      </c>
    </row>
    <row r="539" spans="2:22" x14ac:dyDescent="0.3">
      <c r="B539" s="5"/>
      <c r="C539" s="5"/>
      <c r="D539" s="25"/>
      <c r="E539" s="35"/>
      <c r="F539" s="108"/>
      <c r="G539" s="111"/>
      <c r="H539" s="33"/>
      <c r="I539" s="33"/>
      <c r="J539" s="33"/>
      <c r="K539" s="33"/>
      <c r="L539" s="33"/>
      <c r="M539" s="33"/>
      <c r="N539" s="33"/>
      <c r="O539" s="33"/>
      <c r="P539" s="33"/>
      <c r="Q539" s="112"/>
      <c r="S539" s="40">
        <f>$G539+$H539+IF(ISBLANK($E539),0,$F539*VLOOKUP($E539,'INFO_Matières recyclables'!$F$4:$H$5,2,0))</f>
        <v>0</v>
      </c>
      <c r="T539" s="40">
        <f>$I539+$J539+$K539+$L539+$M539+$N539+$O539+$P539+$Q539+$F539+IF(ISBLANK($E539),0,$F539*(1-VLOOKUP($E539,'INFO_Matières recyclables'!F528:H529,2,0)))</f>
        <v>0</v>
      </c>
      <c r="U539" s="40">
        <f>$G539+$I539+$J539+$K539+$L539+$M539+IF(ISBLANK($E539),0,$F539*VLOOKUP($E539,'INFO_Matières recyclables'!$F$4:$H$5,3,0))</f>
        <v>0</v>
      </c>
      <c r="V539" s="40">
        <f>$H539+$N539+$O539+$P539+$Q539+IF(ISBLANK($E539),0,$F539*(1-VLOOKUP($E539,'INFO_Matières recyclables'!F528:H529,3,0)))</f>
        <v>0</v>
      </c>
    </row>
    <row r="540" spans="2:22" x14ac:dyDescent="0.3">
      <c r="B540" s="5"/>
      <c r="C540" s="5"/>
      <c r="D540" s="25"/>
      <c r="E540" s="35"/>
      <c r="F540" s="108"/>
      <c r="G540" s="111"/>
      <c r="H540" s="33"/>
      <c r="I540" s="33"/>
      <c r="J540" s="33"/>
      <c r="K540" s="33"/>
      <c r="L540" s="33"/>
      <c r="M540" s="33"/>
      <c r="N540" s="33"/>
      <c r="O540" s="33"/>
      <c r="P540" s="33"/>
      <c r="Q540" s="112"/>
      <c r="S540" s="40">
        <f>$G540+$H540+IF(ISBLANK($E540),0,$F540*VLOOKUP($E540,'INFO_Matières recyclables'!$F$4:$H$5,2,0))</f>
        <v>0</v>
      </c>
      <c r="T540" s="40">
        <f>$I540+$J540+$K540+$L540+$M540+$N540+$O540+$P540+$Q540+$F540+IF(ISBLANK($E540),0,$F540*(1-VLOOKUP($E540,'INFO_Matières recyclables'!F529:H530,2,0)))</f>
        <v>0</v>
      </c>
      <c r="U540" s="40">
        <f>$G540+$I540+$J540+$K540+$L540+$M540+IF(ISBLANK($E540),0,$F540*VLOOKUP($E540,'INFO_Matières recyclables'!$F$4:$H$5,3,0))</f>
        <v>0</v>
      </c>
      <c r="V540" s="40">
        <f>$H540+$N540+$O540+$P540+$Q540+IF(ISBLANK($E540),0,$F540*(1-VLOOKUP($E540,'INFO_Matières recyclables'!F529:H530,3,0)))</f>
        <v>0</v>
      </c>
    </row>
    <row r="541" spans="2:22" x14ac:dyDescent="0.3">
      <c r="B541" s="5"/>
      <c r="C541" s="5"/>
      <c r="D541" s="25"/>
      <c r="E541" s="35"/>
      <c r="F541" s="108"/>
      <c r="G541" s="111"/>
      <c r="H541" s="33"/>
      <c r="I541" s="33"/>
      <c r="J541" s="33"/>
      <c r="K541" s="33"/>
      <c r="L541" s="33"/>
      <c r="M541" s="33"/>
      <c r="N541" s="33"/>
      <c r="O541" s="33"/>
      <c r="P541" s="33"/>
      <c r="Q541" s="112"/>
      <c r="S541" s="40">
        <f>$G541+$H541+IF(ISBLANK($E541),0,$F541*VLOOKUP($E541,'INFO_Matières recyclables'!$F$4:$H$5,2,0))</f>
        <v>0</v>
      </c>
      <c r="T541" s="40">
        <f>$I541+$J541+$K541+$L541+$M541+$N541+$O541+$P541+$Q541+$F541+IF(ISBLANK($E541),0,$F541*(1-VLOOKUP($E541,'INFO_Matières recyclables'!F530:H531,2,0)))</f>
        <v>0</v>
      </c>
      <c r="U541" s="40">
        <f>$G541+$I541+$J541+$K541+$L541+$M541+IF(ISBLANK($E541),0,$F541*VLOOKUP($E541,'INFO_Matières recyclables'!$F$4:$H$5,3,0))</f>
        <v>0</v>
      </c>
      <c r="V541" s="40">
        <f>$H541+$N541+$O541+$P541+$Q541+IF(ISBLANK($E541),0,$F541*(1-VLOOKUP($E541,'INFO_Matières recyclables'!F530:H531,3,0)))</f>
        <v>0</v>
      </c>
    </row>
    <row r="542" spans="2:22" x14ac:dyDescent="0.3">
      <c r="B542" s="5"/>
      <c r="C542" s="5"/>
      <c r="D542" s="25"/>
      <c r="E542" s="35"/>
      <c r="F542" s="108"/>
      <c r="G542" s="111"/>
      <c r="H542" s="33"/>
      <c r="I542" s="33"/>
      <c r="J542" s="33"/>
      <c r="K542" s="33"/>
      <c r="L542" s="33"/>
      <c r="M542" s="33"/>
      <c r="N542" s="33"/>
      <c r="O542" s="33"/>
      <c r="P542" s="33"/>
      <c r="Q542" s="112"/>
      <c r="S542" s="40">
        <f>$G542+$H542+IF(ISBLANK($E542),0,$F542*VLOOKUP($E542,'INFO_Matières recyclables'!$F$4:$H$5,2,0))</f>
        <v>0</v>
      </c>
      <c r="T542" s="40">
        <f>$I542+$J542+$K542+$L542+$M542+$N542+$O542+$P542+$Q542+$F542+IF(ISBLANK($E542),0,$F542*(1-VLOOKUP($E542,'INFO_Matières recyclables'!F531:H532,2,0)))</f>
        <v>0</v>
      </c>
      <c r="U542" s="40">
        <f>$G542+$I542+$J542+$K542+$L542+$M542+IF(ISBLANK($E542),0,$F542*VLOOKUP($E542,'INFO_Matières recyclables'!$F$4:$H$5,3,0))</f>
        <v>0</v>
      </c>
      <c r="V542" s="40">
        <f>$H542+$N542+$O542+$P542+$Q542+IF(ISBLANK($E542),0,$F542*(1-VLOOKUP($E542,'INFO_Matières recyclables'!F531:H532,3,0)))</f>
        <v>0</v>
      </c>
    </row>
    <row r="543" spans="2:22" x14ac:dyDescent="0.3">
      <c r="B543" s="5"/>
      <c r="C543" s="5"/>
      <c r="D543" s="25"/>
      <c r="E543" s="35"/>
      <c r="F543" s="108"/>
      <c r="G543" s="111"/>
      <c r="H543" s="33"/>
      <c r="I543" s="33"/>
      <c r="J543" s="33"/>
      <c r="K543" s="33"/>
      <c r="L543" s="33"/>
      <c r="M543" s="33"/>
      <c r="N543" s="33"/>
      <c r="O543" s="33"/>
      <c r="P543" s="33"/>
      <c r="Q543" s="112"/>
      <c r="S543" s="40">
        <f>$G543+$H543+IF(ISBLANK($E543),0,$F543*VLOOKUP($E543,'INFO_Matières recyclables'!$F$4:$H$5,2,0))</f>
        <v>0</v>
      </c>
      <c r="T543" s="40">
        <f>$I543+$J543+$K543+$L543+$M543+$N543+$O543+$P543+$Q543+$F543+IF(ISBLANK($E543),0,$F543*(1-VLOOKUP($E543,'INFO_Matières recyclables'!F532:H533,2,0)))</f>
        <v>0</v>
      </c>
      <c r="U543" s="40">
        <f>$G543+$I543+$J543+$K543+$L543+$M543+IF(ISBLANK($E543),0,$F543*VLOOKUP($E543,'INFO_Matières recyclables'!$F$4:$H$5,3,0))</f>
        <v>0</v>
      </c>
      <c r="V543" s="40">
        <f>$H543+$N543+$O543+$P543+$Q543+IF(ISBLANK($E543),0,$F543*(1-VLOOKUP($E543,'INFO_Matières recyclables'!F532:H533,3,0)))</f>
        <v>0</v>
      </c>
    </row>
    <row r="544" spans="2:22" x14ac:dyDescent="0.3">
      <c r="B544" s="5"/>
      <c r="C544" s="5"/>
      <c r="D544" s="25"/>
      <c r="E544" s="35"/>
      <c r="F544" s="108"/>
      <c r="G544" s="111"/>
      <c r="H544" s="33"/>
      <c r="I544" s="33"/>
      <c r="J544" s="33"/>
      <c r="K544" s="33"/>
      <c r="L544" s="33"/>
      <c r="M544" s="33"/>
      <c r="N544" s="33"/>
      <c r="O544" s="33"/>
      <c r="P544" s="33"/>
      <c r="Q544" s="112"/>
      <c r="S544" s="40">
        <f>$G544+$H544+IF(ISBLANK($E544),0,$F544*VLOOKUP($E544,'INFO_Matières recyclables'!$F$4:$H$5,2,0))</f>
        <v>0</v>
      </c>
      <c r="T544" s="40">
        <f>$I544+$J544+$K544+$L544+$M544+$N544+$O544+$P544+$Q544+$F544+IF(ISBLANK($E544),0,$F544*(1-VLOOKUP($E544,'INFO_Matières recyclables'!F533:H534,2,0)))</f>
        <v>0</v>
      </c>
      <c r="U544" s="40">
        <f>$G544+$I544+$J544+$K544+$L544+$M544+IF(ISBLANK($E544),0,$F544*VLOOKUP($E544,'INFO_Matières recyclables'!$F$4:$H$5,3,0))</f>
        <v>0</v>
      </c>
      <c r="V544" s="40">
        <f>$H544+$N544+$O544+$P544+$Q544+IF(ISBLANK($E544),0,$F544*(1-VLOOKUP($E544,'INFO_Matières recyclables'!F533:H534,3,0)))</f>
        <v>0</v>
      </c>
    </row>
    <row r="545" spans="2:22" x14ac:dyDescent="0.3">
      <c r="B545" s="5"/>
      <c r="C545" s="5"/>
      <c r="D545" s="25"/>
      <c r="E545" s="35"/>
      <c r="F545" s="108"/>
      <c r="G545" s="111"/>
      <c r="H545" s="33"/>
      <c r="I545" s="33"/>
      <c r="J545" s="33"/>
      <c r="K545" s="33"/>
      <c r="L545" s="33"/>
      <c r="M545" s="33"/>
      <c r="N545" s="33"/>
      <c r="O545" s="33"/>
      <c r="P545" s="33"/>
      <c r="Q545" s="112"/>
      <c r="S545" s="40">
        <f>$G545+$H545+IF(ISBLANK($E545),0,$F545*VLOOKUP($E545,'INFO_Matières recyclables'!$F$4:$H$5,2,0))</f>
        <v>0</v>
      </c>
      <c r="T545" s="40">
        <f>$I545+$J545+$K545+$L545+$M545+$N545+$O545+$P545+$Q545+$F545+IF(ISBLANK($E545),0,$F545*(1-VLOOKUP($E545,'INFO_Matières recyclables'!F534:H535,2,0)))</f>
        <v>0</v>
      </c>
      <c r="U545" s="40">
        <f>$G545+$I545+$J545+$K545+$L545+$M545+IF(ISBLANK($E545),0,$F545*VLOOKUP($E545,'INFO_Matières recyclables'!$F$4:$H$5,3,0))</f>
        <v>0</v>
      </c>
      <c r="V545" s="40">
        <f>$H545+$N545+$O545+$P545+$Q545+IF(ISBLANK($E545),0,$F545*(1-VLOOKUP($E545,'INFO_Matières recyclables'!F534:H535,3,0)))</f>
        <v>0</v>
      </c>
    </row>
    <row r="546" spans="2:22" x14ac:dyDescent="0.3">
      <c r="B546" s="5"/>
      <c r="C546" s="5"/>
      <c r="D546" s="25"/>
      <c r="E546" s="35"/>
      <c r="F546" s="108"/>
      <c r="G546" s="111"/>
      <c r="H546" s="33"/>
      <c r="I546" s="33"/>
      <c r="J546" s="33"/>
      <c r="K546" s="33"/>
      <c r="L546" s="33"/>
      <c r="M546" s="33"/>
      <c r="N546" s="33"/>
      <c r="O546" s="33"/>
      <c r="P546" s="33"/>
      <c r="Q546" s="112"/>
      <c r="S546" s="40">
        <f>$G546+$H546+IF(ISBLANK($E546),0,$F546*VLOOKUP($E546,'INFO_Matières recyclables'!$F$4:$H$5,2,0))</f>
        <v>0</v>
      </c>
      <c r="T546" s="40">
        <f>$I546+$J546+$K546+$L546+$M546+$N546+$O546+$P546+$Q546+$F546+IF(ISBLANK($E546),0,$F546*(1-VLOOKUP($E546,'INFO_Matières recyclables'!F535:H536,2,0)))</f>
        <v>0</v>
      </c>
      <c r="U546" s="40">
        <f>$G546+$I546+$J546+$K546+$L546+$M546+IF(ISBLANK($E546),0,$F546*VLOOKUP($E546,'INFO_Matières recyclables'!$F$4:$H$5,3,0))</f>
        <v>0</v>
      </c>
      <c r="V546" s="40">
        <f>$H546+$N546+$O546+$P546+$Q546+IF(ISBLANK($E546),0,$F546*(1-VLOOKUP($E546,'INFO_Matières recyclables'!F535:H536,3,0)))</f>
        <v>0</v>
      </c>
    </row>
    <row r="547" spans="2:22" x14ac:dyDescent="0.3">
      <c r="B547" s="5"/>
      <c r="C547" s="5"/>
      <c r="D547" s="25"/>
      <c r="E547" s="35"/>
      <c r="F547" s="108"/>
      <c r="G547" s="111"/>
      <c r="H547" s="33"/>
      <c r="I547" s="33"/>
      <c r="J547" s="33"/>
      <c r="K547" s="33"/>
      <c r="L547" s="33"/>
      <c r="M547" s="33"/>
      <c r="N547" s="33"/>
      <c r="O547" s="33"/>
      <c r="P547" s="33"/>
      <c r="Q547" s="112"/>
      <c r="S547" s="40">
        <f>$G547+$H547+IF(ISBLANK($E547),0,$F547*VLOOKUP($E547,'INFO_Matières recyclables'!$F$4:$H$5,2,0))</f>
        <v>0</v>
      </c>
      <c r="T547" s="40">
        <f>$I547+$J547+$K547+$L547+$M547+$N547+$O547+$P547+$Q547+$F547+IF(ISBLANK($E547),0,$F547*(1-VLOOKUP($E547,'INFO_Matières recyclables'!F536:H537,2,0)))</f>
        <v>0</v>
      </c>
      <c r="U547" s="40">
        <f>$G547+$I547+$J547+$K547+$L547+$M547+IF(ISBLANK($E547),0,$F547*VLOOKUP($E547,'INFO_Matières recyclables'!$F$4:$H$5,3,0))</f>
        <v>0</v>
      </c>
      <c r="V547" s="40">
        <f>$H547+$N547+$O547+$P547+$Q547+IF(ISBLANK($E547),0,$F547*(1-VLOOKUP($E547,'INFO_Matières recyclables'!F536:H537,3,0)))</f>
        <v>0</v>
      </c>
    </row>
    <row r="548" spans="2:22" x14ac:dyDescent="0.3">
      <c r="B548" s="5"/>
      <c r="C548" s="5"/>
      <c r="D548" s="25"/>
      <c r="E548" s="35"/>
      <c r="F548" s="108"/>
      <c r="G548" s="111"/>
      <c r="H548" s="33"/>
      <c r="I548" s="33"/>
      <c r="J548" s="33"/>
      <c r="K548" s="33"/>
      <c r="L548" s="33"/>
      <c r="M548" s="33"/>
      <c r="N548" s="33"/>
      <c r="O548" s="33"/>
      <c r="P548" s="33"/>
      <c r="Q548" s="112"/>
      <c r="S548" s="40">
        <f>$G548+$H548+IF(ISBLANK($E548),0,$F548*VLOOKUP($E548,'INFO_Matières recyclables'!$F$4:$H$5,2,0))</f>
        <v>0</v>
      </c>
      <c r="T548" s="40">
        <f>$I548+$J548+$K548+$L548+$M548+$N548+$O548+$P548+$Q548+$F548+IF(ISBLANK($E548),0,$F548*(1-VLOOKUP($E548,'INFO_Matières recyclables'!F537:H538,2,0)))</f>
        <v>0</v>
      </c>
      <c r="U548" s="40">
        <f>$G548+$I548+$J548+$K548+$L548+$M548+IF(ISBLANK($E548),0,$F548*VLOOKUP($E548,'INFO_Matières recyclables'!$F$4:$H$5,3,0))</f>
        <v>0</v>
      </c>
      <c r="V548" s="40">
        <f>$H548+$N548+$O548+$P548+$Q548+IF(ISBLANK($E548),0,$F548*(1-VLOOKUP($E548,'INFO_Matières recyclables'!F537:H538,3,0)))</f>
        <v>0</v>
      </c>
    </row>
    <row r="549" spans="2:22" x14ac:dyDescent="0.3">
      <c r="B549" s="5"/>
      <c r="C549" s="5"/>
      <c r="D549" s="25"/>
      <c r="E549" s="35"/>
      <c r="F549" s="108"/>
      <c r="G549" s="111"/>
      <c r="H549" s="33"/>
      <c r="I549" s="33"/>
      <c r="J549" s="33"/>
      <c r="K549" s="33"/>
      <c r="L549" s="33"/>
      <c r="M549" s="33"/>
      <c r="N549" s="33"/>
      <c r="O549" s="33"/>
      <c r="P549" s="33"/>
      <c r="Q549" s="112"/>
      <c r="S549" s="40">
        <f>$G549+$H549+IF(ISBLANK($E549),0,$F549*VLOOKUP($E549,'INFO_Matières recyclables'!$F$4:$H$5,2,0))</f>
        <v>0</v>
      </c>
      <c r="T549" s="40">
        <f>$I549+$J549+$K549+$L549+$M549+$N549+$O549+$P549+$Q549+$F549+IF(ISBLANK($E549),0,$F549*(1-VLOOKUP($E549,'INFO_Matières recyclables'!F538:H539,2,0)))</f>
        <v>0</v>
      </c>
      <c r="U549" s="40">
        <f>$G549+$I549+$J549+$K549+$L549+$M549+IF(ISBLANK($E549),0,$F549*VLOOKUP($E549,'INFO_Matières recyclables'!$F$4:$H$5,3,0))</f>
        <v>0</v>
      </c>
      <c r="V549" s="40">
        <f>$H549+$N549+$O549+$P549+$Q549+IF(ISBLANK($E549),0,$F549*(1-VLOOKUP($E549,'INFO_Matières recyclables'!F538:H539,3,0)))</f>
        <v>0</v>
      </c>
    </row>
    <row r="550" spans="2:22" x14ac:dyDescent="0.3">
      <c r="B550" s="5"/>
      <c r="C550" s="5"/>
      <c r="D550" s="25"/>
      <c r="E550" s="35"/>
      <c r="F550" s="108"/>
      <c r="G550" s="111"/>
      <c r="H550" s="33"/>
      <c r="I550" s="33"/>
      <c r="J550" s="33"/>
      <c r="K550" s="33"/>
      <c r="L550" s="33"/>
      <c r="M550" s="33"/>
      <c r="N550" s="33"/>
      <c r="O550" s="33"/>
      <c r="P550" s="33"/>
      <c r="Q550" s="112"/>
      <c r="S550" s="40">
        <f>$G550+$H550+IF(ISBLANK($E550),0,$F550*VLOOKUP($E550,'INFO_Matières recyclables'!$F$4:$H$5,2,0))</f>
        <v>0</v>
      </c>
      <c r="T550" s="40">
        <f>$I550+$J550+$K550+$L550+$M550+$N550+$O550+$P550+$Q550+$F550+IF(ISBLANK($E550),0,$F550*(1-VLOOKUP($E550,'INFO_Matières recyclables'!F539:H540,2,0)))</f>
        <v>0</v>
      </c>
      <c r="U550" s="40">
        <f>$G550+$I550+$J550+$K550+$L550+$M550+IF(ISBLANK($E550),0,$F550*VLOOKUP($E550,'INFO_Matières recyclables'!$F$4:$H$5,3,0))</f>
        <v>0</v>
      </c>
      <c r="V550" s="40">
        <f>$H550+$N550+$O550+$P550+$Q550+IF(ISBLANK($E550),0,$F550*(1-VLOOKUP($E550,'INFO_Matières recyclables'!F539:H540,3,0)))</f>
        <v>0</v>
      </c>
    </row>
    <row r="551" spans="2:22" x14ac:dyDescent="0.3">
      <c r="B551" s="5"/>
      <c r="C551" s="5"/>
      <c r="D551" s="25"/>
      <c r="E551" s="35"/>
      <c r="F551" s="108"/>
      <c r="G551" s="111"/>
      <c r="H551" s="33"/>
      <c r="I551" s="33"/>
      <c r="J551" s="33"/>
      <c r="K551" s="33"/>
      <c r="L551" s="33"/>
      <c r="M551" s="33"/>
      <c r="N551" s="33"/>
      <c r="O551" s="33"/>
      <c r="P551" s="33"/>
      <c r="Q551" s="112"/>
      <c r="S551" s="40">
        <f>$G551+$H551+IF(ISBLANK($E551),0,$F551*VLOOKUP($E551,'INFO_Matières recyclables'!$F$4:$H$5,2,0))</f>
        <v>0</v>
      </c>
      <c r="T551" s="40">
        <f>$I551+$J551+$K551+$L551+$M551+$N551+$O551+$P551+$Q551+$F551+IF(ISBLANK($E551),0,$F551*(1-VLOOKUP($E551,'INFO_Matières recyclables'!F540:H541,2,0)))</f>
        <v>0</v>
      </c>
      <c r="U551" s="40">
        <f>$G551+$I551+$J551+$K551+$L551+$M551+IF(ISBLANK($E551),0,$F551*VLOOKUP($E551,'INFO_Matières recyclables'!$F$4:$H$5,3,0))</f>
        <v>0</v>
      </c>
      <c r="V551" s="40">
        <f>$H551+$N551+$O551+$P551+$Q551+IF(ISBLANK($E551),0,$F551*(1-VLOOKUP($E551,'INFO_Matières recyclables'!F540:H541,3,0)))</f>
        <v>0</v>
      </c>
    </row>
    <row r="552" spans="2:22" x14ac:dyDescent="0.3">
      <c r="B552" s="5"/>
      <c r="C552" s="5"/>
      <c r="D552" s="25"/>
      <c r="E552" s="35"/>
      <c r="F552" s="108"/>
      <c r="G552" s="111"/>
      <c r="H552" s="33"/>
      <c r="I552" s="33"/>
      <c r="J552" s="33"/>
      <c r="K552" s="33"/>
      <c r="L552" s="33"/>
      <c r="M552" s="33"/>
      <c r="N552" s="33"/>
      <c r="O552" s="33"/>
      <c r="P552" s="33"/>
      <c r="Q552" s="112"/>
      <c r="S552" s="40">
        <f>$G552+$H552+IF(ISBLANK($E552),0,$F552*VLOOKUP($E552,'INFO_Matières recyclables'!$F$4:$H$5,2,0))</f>
        <v>0</v>
      </c>
      <c r="T552" s="40">
        <f>$I552+$J552+$K552+$L552+$M552+$N552+$O552+$P552+$Q552+$F552+IF(ISBLANK($E552),0,$F552*(1-VLOOKUP($E552,'INFO_Matières recyclables'!F541:H542,2,0)))</f>
        <v>0</v>
      </c>
      <c r="U552" s="40">
        <f>$G552+$I552+$J552+$K552+$L552+$M552+IF(ISBLANK($E552),0,$F552*VLOOKUP($E552,'INFO_Matières recyclables'!$F$4:$H$5,3,0))</f>
        <v>0</v>
      </c>
      <c r="V552" s="40">
        <f>$H552+$N552+$O552+$P552+$Q552+IF(ISBLANK($E552),0,$F552*(1-VLOOKUP($E552,'INFO_Matières recyclables'!F541:H542,3,0)))</f>
        <v>0</v>
      </c>
    </row>
    <row r="553" spans="2:22" x14ac:dyDescent="0.3">
      <c r="B553" s="5"/>
      <c r="C553" s="5"/>
      <c r="D553" s="25"/>
      <c r="E553" s="35"/>
      <c r="F553" s="108"/>
      <c r="G553" s="111"/>
      <c r="H553" s="33"/>
      <c r="I553" s="33"/>
      <c r="J553" s="33"/>
      <c r="K553" s="33"/>
      <c r="L553" s="33"/>
      <c r="M553" s="33"/>
      <c r="N553" s="33"/>
      <c r="O553" s="33"/>
      <c r="P553" s="33"/>
      <c r="Q553" s="112"/>
      <c r="S553" s="40">
        <f>$G553+$H553+IF(ISBLANK($E553),0,$F553*VLOOKUP($E553,'INFO_Matières recyclables'!$F$4:$H$5,2,0))</f>
        <v>0</v>
      </c>
      <c r="T553" s="40">
        <f>$I553+$J553+$K553+$L553+$M553+$N553+$O553+$P553+$Q553+$F553+IF(ISBLANK($E553),0,$F553*(1-VLOOKUP($E553,'INFO_Matières recyclables'!F542:H543,2,0)))</f>
        <v>0</v>
      </c>
      <c r="U553" s="40">
        <f>$G553+$I553+$J553+$K553+$L553+$M553+IF(ISBLANK($E553),0,$F553*VLOOKUP($E553,'INFO_Matières recyclables'!$F$4:$H$5,3,0))</f>
        <v>0</v>
      </c>
      <c r="V553" s="40">
        <f>$H553+$N553+$O553+$P553+$Q553+IF(ISBLANK($E553),0,$F553*(1-VLOOKUP($E553,'INFO_Matières recyclables'!F542:H543,3,0)))</f>
        <v>0</v>
      </c>
    </row>
    <row r="554" spans="2:22" x14ac:dyDescent="0.3">
      <c r="B554" s="5"/>
      <c r="C554" s="5"/>
      <c r="D554" s="25"/>
      <c r="E554" s="35"/>
      <c r="F554" s="108"/>
      <c r="G554" s="111"/>
      <c r="H554" s="33"/>
      <c r="I554" s="33"/>
      <c r="J554" s="33"/>
      <c r="K554" s="33"/>
      <c r="L554" s="33"/>
      <c r="M554" s="33"/>
      <c r="N554" s="33"/>
      <c r="O554" s="33"/>
      <c r="P554" s="33"/>
      <c r="Q554" s="112"/>
      <c r="S554" s="40">
        <f>$G554+$H554+IF(ISBLANK($E554),0,$F554*VLOOKUP($E554,'INFO_Matières recyclables'!$F$4:$H$5,2,0))</f>
        <v>0</v>
      </c>
      <c r="T554" s="40">
        <f>$I554+$J554+$K554+$L554+$M554+$N554+$O554+$P554+$Q554+$F554+IF(ISBLANK($E554),0,$F554*(1-VLOOKUP($E554,'INFO_Matières recyclables'!F543:H544,2,0)))</f>
        <v>0</v>
      </c>
      <c r="U554" s="40">
        <f>$G554+$I554+$J554+$K554+$L554+$M554+IF(ISBLANK($E554),0,$F554*VLOOKUP($E554,'INFO_Matières recyclables'!$F$4:$H$5,3,0))</f>
        <v>0</v>
      </c>
      <c r="V554" s="40">
        <f>$H554+$N554+$O554+$P554+$Q554+IF(ISBLANK($E554),0,$F554*(1-VLOOKUP($E554,'INFO_Matières recyclables'!F543:H544,3,0)))</f>
        <v>0</v>
      </c>
    </row>
    <row r="555" spans="2:22" x14ac:dyDescent="0.3">
      <c r="B555" s="5"/>
      <c r="C555" s="5"/>
      <c r="D555" s="25"/>
      <c r="E555" s="35"/>
      <c r="F555" s="108"/>
      <c r="G555" s="111"/>
      <c r="H555" s="33"/>
      <c r="I555" s="33"/>
      <c r="J555" s="33"/>
      <c r="K555" s="33"/>
      <c r="L555" s="33"/>
      <c r="M555" s="33"/>
      <c r="N555" s="33"/>
      <c r="O555" s="33"/>
      <c r="P555" s="33"/>
      <c r="Q555" s="112"/>
      <c r="S555" s="40">
        <f>$G555+$H555+IF(ISBLANK($E555),0,$F555*VLOOKUP($E555,'INFO_Matières recyclables'!$F$4:$H$5,2,0))</f>
        <v>0</v>
      </c>
      <c r="T555" s="40">
        <f>$I555+$J555+$K555+$L555+$M555+$N555+$O555+$P555+$Q555+$F555+IF(ISBLANK($E555),0,$F555*(1-VLOOKUP($E555,'INFO_Matières recyclables'!F544:H545,2,0)))</f>
        <v>0</v>
      </c>
      <c r="U555" s="40">
        <f>$G555+$I555+$J555+$K555+$L555+$M555+IF(ISBLANK($E555),0,$F555*VLOOKUP($E555,'INFO_Matières recyclables'!$F$4:$H$5,3,0))</f>
        <v>0</v>
      </c>
      <c r="V555" s="40">
        <f>$H555+$N555+$O555+$P555+$Q555+IF(ISBLANK($E555),0,$F555*(1-VLOOKUP($E555,'INFO_Matières recyclables'!F544:H545,3,0)))</f>
        <v>0</v>
      </c>
    </row>
    <row r="556" spans="2:22" x14ac:dyDescent="0.3">
      <c r="B556" s="5"/>
      <c r="C556" s="5"/>
      <c r="D556" s="25"/>
      <c r="E556" s="35"/>
      <c r="F556" s="108"/>
      <c r="G556" s="111"/>
      <c r="H556" s="33"/>
      <c r="I556" s="33"/>
      <c r="J556" s="33"/>
      <c r="K556" s="33"/>
      <c r="L556" s="33"/>
      <c r="M556" s="33"/>
      <c r="N556" s="33"/>
      <c r="O556" s="33"/>
      <c r="P556" s="33"/>
      <c r="Q556" s="112"/>
      <c r="S556" s="40">
        <f>$G556+$H556+IF(ISBLANK($E556),0,$F556*VLOOKUP($E556,'INFO_Matières recyclables'!$F$4:$H$5,2,0))</f>
        <v>0</v>
      </c>
      <c r="T556" s="40">
        <f>$I556+$J556+$K556+$L556+$M556+$N556+$O556+$P556+$Q556+$F556+IF(ISBLANK($E556),0,$F556*(1-VLOOKUP($E556,'INFO_Matières recyclables'!F545:H546,2,0)))</f>
        <v>0</v>
      </c>
      <c r="U556" s="40">
        <f>$G556+$I556+$J556+$K556+$L556+$M556+IF(ISBLANK($E556),0,$F556*VLOOKUP($E556,'INFO_Matières recyclables'!$F$4:$H$5,3,0))</f>
        <v>0</v>
      </c>
      <c r="V556" s="40">
        <f>$H556+$N556+$O556+$P556+$Q556+IF(ISBLANK($E556),0,$F556*(1-VLOOKUP($E556,'INFO_Matières recyclables'!F545:H546,3,0)))</f>
        <v>0</v>
      </c>
    </row>
    <row r="557" spans="2:22" x14ac:dyDescent="0.3">
      <c r="B557" s="5"/>
      <c r="C557" s="5"/>
      <c r="D557" s="25"/>
      <c r="E557" s="35"/>
      <c r="F557" s="108"/>
      <c r="G557" s="111"/>
      <c r="H557" s="33"/>
      <c r="I557" s="33"/>
      <c r="J557" s="33"/>
      <c r="K557" s="33"/>
      <c r="L557" s="33"/>
      <c r="M557" s="33"/>
      <c r="N557" s="33"/>
      <c r="O557" s="33"/>
      <c r="P557" s="33"/>
      <c r="Q557" s="112"/>
      <c r="S557" s="40">
        <f>$G557+$H557+IF(ISBLANK($E557),0,$F557*VLOOKUP($E557,'INFO_Matières recyclables'!$F$4:$H$5,2,0))</f>
        <v>0</v>
      </c>
      <c r="T557" s="40">
        <f>$I557+$J557+$K557+$L557+$M557+$N557+$O557+$P557+$Q557+$F557+IF(ISBLANK($E557),0,$F557*(1-VLOOKUP($E557,'INFO_Matières recyclables'!F546:H547,2,0)))</f>
        <v>0</v>
      </c>
      <c r="U557" s="40">
        <f>$G557+$I557+$J557+$K557+$L557+$M557+IF(ISBLANK($E557),0,$F557*VLOOKUP($E557,'INFO_Matières recyclables'!$F$4:$H$5,3,0))</f>
        <v>0</v>
      </c>
      <c r="V557" s="40">
        <f>$H557+$N557+$O557+$P557+$Q557+IF(ISBLANK($E557),0,$F557*(1-VLOOKUP($E557,'INFO_Matières recyclables'!F546:H547,3,0)))</f>
        <v>0</v>
      </c>
    </row>
    <row r="558" spans="2:22" x14ac:dyDescent="0.3">
      <c r="B558" s="5"/>
      <c r="C558" s="5"/>
      <c r="D558" s="25"/>
      <c r="E558" s="35"/>
      <c r="F558" s="108"/>
      <c r="G558" s="111"/>
      <c r="H558" s="33"/>
      <c r="I558" s="33"/>
      <c r="J558" s="33"/>
      <c r="K558" s="33"/>
      <c r="L558" s="33"/>
      <c r="M558" s="33"/>
      <c r="N558" s="33"/>
      <c r="O558" s="33"/>
      <c r="P558" s="33"/>
      <c r="Q558" s="112"/>
      <c r="S558" s="40">
        <f>$G558+$H558+IF(ISBLANK($E558),0,$F558*VLOOKUP($E558,'INFO_Matières recyclables'!$F$4:$H$5,2,0))</f>
        <v>0</v>
      </c>
      <c r="T558" s="40">
        <f>$I558+$J558+$K558+$L558+$M558+$N558+$O558+$P558+$Q558+$F558+IF(ISBLANK($E558),0,$F558*(1-VLOOKUP($E558,'INFO_Matières recyclables'!F547:H548,2,0)))</f>
        <v>0</v>
      </c>
      <c r="U558" s="40">
        <f>$G558+$I558+$J558+$K558+$L558+$M558+IF(ISBLANK($E558),0,$F558*VLOOKUP($E558,'INFO_Matières recyclables'!$F$4:$H$5,3,0))</f>
        <v>0</v>
      </c>
      <c r="V558" s="40">
        <f>$H558+$N558+$O558+$P558+$Q558+IF(ISBLANK($E558),0,$F558*(1-VLOOKUP($E558,'INFO_Matières recyclables'!F547:H548,3,0)))</f>
        <v>0</v>
      </c>
    </row>
    <row r="559" spans="2:22" x14ac:dyDescent="0.3">
      <c r="B559" s="5"/>
      <c r="C559" s="5"/>
      <c r="D559" s="25"/>
      <c r="E559" s="35"/>
      <c r="F559" s="108"/>
      <c r="G559" s="111"/>
      <c r="H559" s="33"/>
      <c r="I559" s="33"/>
      <c r="J559" s="33"/>
      <c r="K559" s="33"/>
      <c r="L559" s="33"/>
      <c r="M559" s="33"/>
      <c r="N559" s="33"/>
      <c r="O559" s="33"/>
      <c r="P559" s="33"/>
      <c r="Q559" s="112"/>
      <c r="S559" s="40">
        <f>$G559+$H559+IF(ISBLANK($E559),0,$F559*VLOOKUP($E559,'INFO_Matières recyclables'!$F$4:$H$5,2,0))</f>
        <v>0</v>
      </c>
      <c r="T559" s="40">
        <f>$I559+$J559+$K559+$L559+$M559+$N559+$O559+$P559+$Q559+$F559+IF(ISBLANK($E559),0,$F559*(1-VLOOKUP($E559,'INFO_Matières recyclables'!F548:H549,2,0)))</f>
        <v>0</v>
      </c>
      <c r="U559" s="40">
        <f>$G559+$I559+$J559+$K559+$L559+$M559+IF(ISBLANK($E559),0,$F559*VLOOKUP($E559,'INFO_Matières recyclables'!$F$4:$H$5,3,0))</f>
        <v>0</v>
      </c>
      <c r="V559" s="40">
        <f>$H559+$N559+$O559+$P559+$Q559+IF(ISBLANK($E559),0,$F559*(1-VLOOKUP($E559,'INFO_Matières recyclables'!F548:H549,3,0)))</f>
        <v>0</v>
      </c>
    </row>
    <row r="560" spans="2:22" x14ac:dyDescent="0.3">
      <c r="B560" s="5"/>
      <c r="C560" s="5"/>
      <c r="D560" s="25"/>
      <c r="E560" s="35"/>
      <c r="F560" s="108"/>
      <c r="G560" s="111"/>
      <c r="H560" s="33"/>
      <c r="I560" s="33"/>
      <c r="J560" s="33"/>
      <c r="K560" s="33"/>
      <c r="L560" s="33"/>
      <c r="M560" s="33"/>
      <c r="N560" s="33"/>
      <c r="O560" s="33"/>
      <c r="P560" s="33"/>
      <c r="Q560" s="112"/>
      <c r="S560" s="40">
        <f>$G560+$H560+IF(ISBLANK($E560),0,$F560*VLOOKUP($E560,'INFO_Matières recyclables'!$F$4:$H$5,2,0))</f>
        <v>0</v>
      </c>
      <c r="T560" s="40">
        <f>$I560+$J560+$K560+$L560+$M560+$N560+$O560+$P560+$Q560+$F560+IF(ISBLANK($E560),0,$F560*(1-VLOOKUP($E560,'INFO_Matières recyclables'!F549:H550,2,0)))</f>
        <v>0</v>
      </c>
      <c r="U560" s="40">
        <f>$G560+$I560+$J560+$K560+$L560+$M560+IF(ISBLANK($E560),0,$F560*VLOOKUP($E560,'INFO_Matières recyclables'!$F$4:$H$5,3,0))</f>
        <v>0</v>
      </c>
      <c r="V560" s="40">
        <f>$H560+$N560+$O560+$P560+$Q560+IF(ISBLANK($E560),0,$F560*(1-VLOOKUP($E560,'INFO_Matières recyclables'!F549:H550,3,0)))</f>
        <v>0</v>
      </c>
    </row>
    <row r="561" spans="2:22" x14ac:dyDescent="0.3">
      <c r="B561" s="5"/>
      <c r="C561" s="5"/>
      <c r="D561" s="25"/>
      <c r="E561" s="35"/>
      <c r="F561" s="108"/>
      <c r="G561" s="111"/>
      <c r="H561" s="33"/>
      <c r="I561" s="33"/>
      <c r="J561" s="33"/>
      <c r="K561" s="33"/>
      <c r="L561" s="33"/>
      <c r="M561" s="33"/>
      <c r="N561" s="33"/>
      <c r="O561" s="33"/>
      <c r="P561" s="33"/>
      <c r="Q561" s="112"/>
      <c r="S561" s="40">
        <f>$G561+$H561+IF(ISBLANK($E561),0,$F561*VLOOKUP($E561,'INFO_Matières recyclables'!$F$4:$H$5,2,0))</f>
        <v>0</v>
      </c>
      <c r="T561" s="40">
        <f>$I561+$J561+$K561+$L561+$M561+$N561+$O561+$P561+$Q561+$F561+IF(ISBLANK($E561),0,$F561*(1-VLOOKUP($E561,'INFO_Matières recyclables'!F550:H551,2,0)))</f>
        <v>0</v>
      </c>
      <c r="U561" s="40">
        <f>$G561+$I561+$J561+$K561+$L561+$M561+IF(ISBLANK($E561),0,$F561*VLOOKUP($E561,'INFO_Matières recyclables'!$F$4:$H$5,3,0))</f>
        <v>0</v>
      </c>
      <c r="V561" s="40">
        <f>$H561+$N561+$O561+$P561+$Q561+IF(ISBLANK($E561),0,$F561*(1-VLOOKUP($E561,'INFO_Matières recyclables'!F550:H551,3,0)))</f>
        <v>0</v>
      </c>
    </row>
    <row r="562" spans="2:22" x14ac:dyDescent="0.3">
      <c r="B562" s="5"/>
      <c r="C562" s="5"/>
      <c r="D562" s="25"/>
      <c r="E562" s="35"/>
      <c r="F562" s="108"/>
      <c r="G562" s="111"/>
      <c r="H562" s="33"/>
      <c r="I562" s="33"/>
      <c r="J562" s="33"/>
      <c r="K562" s="33"/>
      <c r="L562" s="33"/>
      <c r="M562" s="33"/>
      <c r="N562" s="33"/>
      <c r="O562" s="33"/>
      <c r="P562" s="33"/>
      <c r="Q562" s="112"/>
      <c r="S562" s="40">
        <f>$G562+$H562+IF(ISBLANK($E562),0,$F562*VLOOKUP($E562,'INFO_Matières recyclables'!$F$4:$H$5,2,0))</f>
        <v>0</v>
      </c>
      <c r="T562" s="40">
        <f>$I562+$J562+$K562+$L562+$M562+$N562+$O562+$P562+$Q562+$F562+IF(ISBLANK($E562),0,$F562*(1-VLOOKUP($E562,'INFO_Matières recyclables'!F551:H552,2,0)))</f>
        <v>0</v>
      </c>
      <c r="U562" s="40">
        <f>$G562+$I562+$J562+$K562+$L562+$M562+IF(ISBLANK($E562),0,$F562*VLOOKUP($E562,'INFO_Matières recyclables'!$F$4:$H$5,3,0))</f>
        <v>0</v>
      </c>
      <c r="V562" s="40">
        <f>$H562+$N562+$O562+$P562+$Q562+IF(ISBLANK($E562),0,$F562*(1-VLOOKUP($E562,'INFO_Matières recyclables'!F551:H552,3,0)))</f>
        <v>0</v>
      </c>
    </row>
    <row r="563" spans="2:22" x14ac:dyDescent="0.3">
      <c r="B563" s="5"/>
      <c r="C563" s="5"/>
      <c r="D563" s="25"/>
      <c r="E563" s="35"/>
      <c r="F563" s="108"/>
      <c r="G563" s="111"/>
      <c r="H563" s="33"/>
      <c r="I563" s="33"/>
      <c r="J563" s="33"/>
      <c r="K563" s="33"/>
      <c r="L563" s="33"/>
      <c r="M563" s="33"/>
      <c r="N563" s="33"/>
      <c r="O563" s="33"/>
      <c r="P563" s="33"/>
      <c r="Q563" s="112"/>
      <c r="S563" s="40">
        <f>$G563+$H563+IF(ISBLANK($E563),0,$F563*VLOOKUP($E563,'INFO_Matières recyclables'!$F$4:$H$5,2,0))</f>
        <v>0</v>
      </c>
      <c r="T563" s="40">
        <f>$I563+$J563+$K563+$L563+$M563+$N563+$O563+$P563+$Q563+$F563+IF(ISBLANK($E563),0,$F563*(1-VLOOKUP($E563,'INFO_Matières recyclables'!F552:H553,2,0)))</f>
        <v>0</v>
      </c>
      <c r="U563" s="40">
        <f>$G563+$I563+$J563+$K563+$L563+$M563+IF(ISBLANK($E563),0,$F563*VLOOKUP($E563,'INFO_Matières recyclables'!$F$4:$H$5,3,0))</f>
        <v>0</v>
      </c>
      <c r="V563" s="40">
        <f>$H563+$N563+$O563+$P563+$Q563+IF(ISBLANK($E563),0,$F563*(1-VLOOKUP($E563,'INFO_Matières recyclables'!F552:H553,3,0)))</f>
        <v>0</v>
      </c>
    </row>
    <row r="564" spans="2:22" x14ac:dyDescent="0.3">
      <c r="B564" s="5"/>
      <c r="C564" s="5"/>
      <c r="D564" s="25"/>
      <c r="E564" s="35"/>
      <c r="F564" s="108"/>
      <c r="G564" s="111"/>
      <c r="H564" s="33"/>
      <c r="I564" s="33"/>
      <c r="J564" s="33"/>
      <c r="K564" s="33"/>
      <c r="L564" s="33"/>
      <c r="M564" s="33"/>
      <c r="N564" s="33"/>
      <c r="O564" s="33"/>
      <c r="P564" s="33"/>
      <c r="Q564" s="112"/>
      <c r="S564" s="40">
        <f>$G564+$H564+IF(ISBLANK($E564),0,$F564*VLOOKUP($E564,'INFO_Matières recyclables'!$F$4:$H$5,2,0))</f>
        <v>0</v>
      </c>
      <c r="T564" s="40">
        <f>$I564+$J564+$K564+$L564+$M564+$N564+$O564+$P564+$Q564+$F564+IF(ISBLANK($E564),0,$F564*(1-VLOOKUP($E564,'INFO_Matières recyclables'!F553:H554,2,0)))</f>
        <v>0</v>
      </c>
      <c r="U564" s="40">
        <f>$G564+$I564+$J564+$K564+$L564+$M564+IF(ISBLANK($E564),0,$F564*VLOOKUP($E564,'INFO_Matières recyclables'!$F$4:$H$5,3,0))</f>
        <v>0</v>
      </c>
      <c r="V564" s="40">
        <f>$H564+$N564+$O564+$P564+$Q564+IF(ISBLANK($E564),0,$F564*(1-VLOOKUP($E564,'INFO_Matières recyclables'!F553:H554,3,0)))</f>
        <v>0</v>
      </c>
    </row>
    <row r="565" spans="2:22" x14ac:dyDescent="0.3">
      <c r="B565" s="5"/>
      <c r="C565" s="5"/>
      <c r="D565" s="25"/>
      <c r="E565" s="35"/>
      <c r="F565" s="108"/>
      <c r="G565" s="111"/>
      <c r="H565" s="33"/>
      <c r="I565" s="33"/>
      <c r="J565" s="33"/>
      <c r="K565" s="33"/>
      <c r="L565" s="33"/>
      <c r="M565" s="33"/>
      <c r="N565" s="33"/>
      <c r="O565" s="33"/>
      <c r="P565" s="33"/>
      <c r="Q565" s="112"/>
      <c r="S565" s="40">
        <f>$G565+$H565+IF(ISBLANK($E565),0,$F565*VLOOKUP($E565,'INFO_Matières recyclables'!$F$4:$H$5,2,0))</f>
        <v>0</v>
      </c>
      <c r="T565" s="40">
        <f>$I565+$J565+$K565+$L565+$M565+$N565+$O565+$P565+$Q565+$F565+IF(ISBLANK($E565),0,$F565*(1-VLOOKUP($E565,'INFO_Matières recyclables'!F554:H555,2,0)))</f>
        <v>0</v>
      </c>
      <c r="U565" s="40">
        <f>$G565+$I565+$J565+$K565+$L565+$M565+IF(ISBLANK($E565),0,$F565*VLOOKUP($E565,'INFO_Matières recyclables'!$F$4:$H$5,3,0))</f>
        <v>0</v>
      </c>
      <c r="V565" s="40">
        <f>$H565+$N565+$O565+$P565+$Q565+IF(ISBLANK($E565),0,$F565*(1-VLOOKUP($E565,'INFO_Matières recyclables'!F554:H555,3,0)))</f>
        <v>0</v>
      </c>
    </row>
    <row r="566" spans="2:22" x14ac:dyDescent="0.3">
      <c r="B566" s="5"/>
      <c r="C566" s="5"/>
      <c r="D566" s="25"/>
      <c r="E566" s="35"/>
      <c r="F566" s="108"/>
      <c r="G566" s="111"/>
      <c r="H566" s="33"/>
      <c r="I566" s="33"/>
      <c r="J566" s="33"/>
      <c r="K566" s="33"/>
      <c r="L566" s="33"/>
      <c r="M566" s="33"/>
      <c r="N566" s="33"/>
      <c r="O566" s="33"/>
      <c r="P566" s="33"/>
      <c r="Q566" s="112"/>
      <c r="S566" s="40">
        <f>$G566+$H566+IF(ISBLANK($E566),0,$F566*VLOOKUP($E566,'INFO_Matières recyclables'!$F$4:$H$5,2,0))</f>
        <v>0</v>
      </c>
      <c r="T566" s="40">
        <f>$I566+$J566+$K566+$L566+$M566+$N566+$O566+$P566+$Q566+$F566+IF(ISBLANK($E566),0,$F566*(1-VLOOKUP($E566,'INFO_Matières recyclables'!F555:H556,2,0)))</f>
        <v>0</v>
      </c>
      <c r="U566" s="40">
        <f>$G566+$I566+$J566+$K566+$L566+$M566+IF(ISBLANK($E566),0,$F566*VLOOKUP($E566,'INFO_Matières recyclables'!$F$4:$H$5,3,0))</f>
        <v>0</v>
      </c>
      <c r="V566" s="40">
        <f>$H566+$N566+$O566+$P566+$Q566+IF(ISBLANK($E566),0,$F566*(1-VLOOKUP($E566,'INFO_Matières recyclables'!F555:H556,3,0)))</f>
        <v>0</v>
      </c>
    </row>
    <row r="567" spans="2:22" x14ac:dyDescent="0.3">
      <c r="B567" s="5"/>
      <c r="C567" s="5"/>
      <c r="D567" s="25"/>
      <c r="E567" s="35"/>
      <c r="F567" s="108"/>
      <c r="G567" s="111"/>
      <c r="H567" s="33"/>
      <c r="I567" s="33"/>
      <c r="J567" s="33"/>
      <c r="K567" s="33"/>
      <c r="L567" s="33"/>
      <c r="M567" s="33"/>
      <c r="N567" s="33"/>
      <c r="O567" s="33"/>
      <c r="P567" s="33"/>
      <c r="Q567" s="112"/>
      <c r="S567" s="40">
        <f>$G567+$H567+IF(ISBLANK($E567),0,$F567*VLOOKUP($E567,'INFO_Matières recyclables'!$F$4:$H$5,2,0))</f>
        <v>0</v>
      </c>
      <c r="T567" s="40">
        <f>$I567+$J567+$K567+$L567+$M567+$N567+$O567+$P567+$Q567+$F567+IF(ISBLANK($E567),0,$F567*(1-VLOOKUP($E567,'INFO_Matières recyclables'!F556:H557,2,0)))</f>
        <v>0</v>
      </c>
      <c r="U567" s="40">
        <f>$G567+$I567+$J567+$K567+$L567+$M567+IF(ISBLANK($E567),0,$F567*VLOOKUP($E567,'INFO_Matières recyclables'!$F$4:$H$5,3,0))</f>
        <v>0</v>
      </c>
      <c r="V567" s="40">
        <f>$H567+$N567+$O567+$P567+$Q567+IF(ISBLANK($E567),0,$F567*(1-VLOOKUP($E567,'INFO_Matières recyclables'!F556:H557,3,0)))</f>
        <v>0</v>
      </c>
    </row>
    <row r="568" spans="2:22" x14ac:dyDescent="0.3">
      <c r="B568" s="5"/>
      <c r="C568" s="5"/>
      <c r="D568" s="25"/>
      <c r="E568" s="35"/>
      <c r="F568" s="108"/>
      <c r="G568" s="111"/>
      <c r="H568" s="33"/>
      <c r="I568" s="33"/>
      <c r="J568" s="33"/>
      <c r="K568" s="33"/>
      <c r="L568" s="33"/>
      <c r="M568" s="33"/>
      <c r="N568" s="33"/>
      <c r="O568" s="33"/>
      <c r="P568" s="33"/>
      <c r="Q568" s="112"/>
      <c r="S568" s="40">
        <f>$G568+$H568+IF(ISBLANK($E568),0,$F568*VLOOKUP($E568,'INFO_Matières recyclables'!$F$4:$H$5,2,0))</f>
        <v>0</v>
      </c>
      <c r="T568" s="40">
        <f>$I568+$J568+$K568+$L568+$M568+$N568+$O568+$P568+$Q568+$F568+IF(ISBLANK($E568),0,$F568*(1-VLOOKUP($E568,'INFO_Matières recyclables'!F557:H558,2,0)))</f>
        <v>0</v>
      </c>
      <c r="U568" s="40">
        <f>$G568+$I568+$J568+$K568+$L568+$M568+IF(ISBLANK($E568),0,$F568*VLOOKUP($E568,'INFO_Matières recyclables'!$F$4:$H$5,3,0))</f>
        <v>0</v>
      </c>
      <c r="V568" s="40">
        <f>$H568+$N568+$O568+$P568+$Q568+IF(ISBLANK($E568),0,$F568*(1-VLOOKUP($E568,'INFO_Matières recyclables'!F557:H558,3,0)))</f>
        <v>0</v>
      </c>
    </row>
    <row r="569" spans="2:22" x14ac:dyDescent="0.3">
      <c r="B569" s="5"/>
      <c r="C569" s="5"/>
      <c r="D569" s="25"/>
      <c r="E569" s="35"/>
      <c r="F569" s="108"/>
      <c r="G569" s="111"/>
      <c r="H569" s="33"/>
      <c r="I569" s="33"/>
      <c r="J569" s="33"/>
      <c r="K569" s="33"/>
      <c r="L569" s="33"/>
      <c r="M569" s="33"/>
      <c r="N569" s="33"/>
      <c r="O569" s="33"/>
      <c r="P569" s="33"/>
      <c r="Q569" s="112"/>
      <c r="S569" s="40">
        <f>$G569+$H569+IF(ISBLANK($E569),0,$F569*VLOOKUP($E569,'INFO_Matières recyclables'!$F$4:$H$5,2,0))</f>
        <v>0</v>
      </c>
      <c r="T569" s="40">
        <f>$I569+$J569+$K569+$L569+$M569+$N569+$O569+$P569+$Q569+$F569+IF(ISBLANK($E569),0,$F569*(1-VLOOKUP($E569,'INFO_Matières recyclables'!F558:H559,2,0)))</f>
        <v>0</v>
      </c>
      <c r="U569" s="40">
        <f>$G569+$I569+$J569+$K569+$L569+$M569+IF(ISBLANK($E569),0,$F569*VLOOKUP($E569,'INFO_Matières recyclables'!$F$4:$H$5,3,0))</f>
        <v>0</v>
      </c>
      <c r="V569" s="40">
        <f>$H569+$N569+$O569+$P569+$Q569+IF(ISBLANK($E569),0,$F569*(1-VLOOKUP($E569,'INFO_Matières recyclables'!F558:H559,3,0)))</f>
        <v>0</v>
      </c>
    </row>
    <row r="570" spans="2:22" x14ac:dyDescent="0.3">
      <c r="B570" s="5"/>
      <c r="C570" s="5"/>
      <c r="D570" s="25"/>
      <c r="E570" s="35"/>
      <c r="F570" s="108"/>
      <c r="G570" s="111"/>
      <c r="H570" s="33"/>
      <c r="I570" s="33"/>
      <c r="J570" s="33"/>
      <c r="K570" s="33"/>
      <c r="L570" s="33"/>
      <c r="M570" s="33"/>
      <c r="N570" s="33"/>
      <c r="O570" s="33"/>
      <c r="P570" s="33"/>
      <c r="Q570" s="112"/>
      <c r="S570" s="40">
        <f>$G570+$H570+IF(ISBLANK($E570),0,$F570*VLOOKUP($E570,'INFO_Matières recyclables'!$F$4:$H$5,2,0))</f>
        <v>0</v>
      </c>
      <c r="T570" s="40">
        <f>$I570+$J570+$K570+$L570+$M570+$N570+$O570+$P570+$Q570+$F570+IF(ISBLANK($E570),0,$F570*(1-VLOOKUP($E570,'INFO_Matières recyclables'!F559:H560,2,0)))</f>
        <v>0</v>
      </c>
      <c r="U570" s="40">
        <f>$G570+$I570+$J570+$K570+$L570+$M570+IF(ISBLANK($E570),0,$F570*VLOOKUP($E570,'INFO_Matières recyclables'!$F$4:$H$5,3,0))</f>
        <v>0</v>
      </c>
      <c r="V570" s="40">
        <f>$H570+$N570+$O570+$P570+$Q570+IF(ISBLANK($E570),0,$F570*(1-VLOOKUP($E570,'INFO_Matières recyclables'!F559:H560,3,0)))</f>
        <v>0</v>
      </c>
    </row>
    <row r="571" spans="2:22" x14ac:dyDescent="0.3">
      <c r="B571" s="5"/>
      <c r="C571" s="5"/>
      <c r="D571" s="25"/>
      <c r="E571" s="35"/>
      <c r="F571" s="108"/>
      <c r="G571" s="111"/>
      <c r="H571" s="33"/>
      <c r="I571" s="33"/>
      <c r="J571" s="33"/>
      <c r="K571" s="33"/>
      <c r="L571" s="33"/>
      <c r="M571" s="33"/>
      <c r="N571" s="33"/>
      <c r="O571" s="33"/>
      <c r="P571" s="33"/>
      <c r="Q571" s="112"/>
      <c r="S571" s="40">
        <f>$G571+$H571+IF(ISBLANK($E571),0,$F571*VLOOKUP($E571,'INFO_Matières recyclables'!$F$4:$H$5,2,0))</f>
        <v>0</v>
      </c>
      <c r="T571" s="40">
        <f>$I571+$J571+$K571+$L571+$M571+$N571+$O571+$P571+$Q571+$F571+IF(ISBLANK($E571),0,$F571*(1-VLOOKUP($E571,'INFO_Matières recyclables'!F560:H561,2,0)))</f>
        <v>0</v>
      </c>
      <c r="U571" s="40">
        <f>$G571+$I571+$J571+$K571+$L571+$M571+IF(ISBLANK($E571),0,$F571*VLOOKUP($E571,'INFO_Matières recyclables'!$F$4:$H$5,3,0))</f>
        <v>0</v>
      </c>
      <c r="V571" s="40">
        <f>$H571+$N571+$O571+$P571+$Q571+IF(ISBLANK($E571),0,$F571*(1-VLOOKUP($E571,'INFO_Matières recyclables'!F560:H561,3,0)))</f>
        <v>0</v>
      </c>
    </row>
    <row r="572" spans="2:22" x14ac:dyDescent="0.3">
      <c r="B572" s="5"/>
      <c r="C572" s="5"/>
      <c r="D572" s="25"/>
      <c r="E572" s="35"/>
      <c r="F572" s="108"/>
      <c r="G572" s="111"/>
      <c r="H572" s="33"/>
      <c r="I572" s="33"/>
      <c r="J572" s="33"/>
      <c r="K572" s="33"/>
      <c r="L572" s="33"/>
      <c r="M572" s="33"/>
      <c r="N572" s="33"/>
      <c r="O572" s="33"/>
      <c r="P572" s="33"/>
      <c r="Q572" s="112"/>
      <c r="S572" s="40">
        <f>$G572+$H572+IF(ISBLANK($E572),0,$F572*VLOOKUP($E572,'INFO_Matières recyclables'!$F$4:$H$5,2,0))</f>
        <v>0</v>
      </c>
      <c r="T572" s="40">
        <f>$I572+$J572+$K572+$L572+$M572+$N572+$O572+$P572+$Q572+$F572+IF(ISBLANK($E572),0,$F572*(1-VLOOKUP($E572,'INFO_Matières recyclables'!F561:H562,2,0)))</f>
        <v>0</v>
      </c>
      <c r="U572" s="40">
        <f>$G572+$I572+$J572+$K572+$L572+$M572+IF(ISBLANK($E572),0,$F572*VLOOKUP($E572,'INFO_Matières recyclables'!$F$4:$H$5,3,0))</f>
        <v>0</v>
      </c>
      <c r="V572" s="40">
        <f>$H572+$N572+$O572+$P572+$Q572+IF(ISBLANK($E572),0,$F572*(1-VLOOKUP($E572,'INFO_Matières recyclables'!F561:H562,3,0)))</f>
        <v>0</v>
      </c>
    </row>
    <row r="573" spans="2:22" x14ac:dyDescent="0.3">
      <c r="B573" s="5"/>
      <c r="C573" s="5"/>
      <c r="D573" s="25"/>
      <c r="E573" s="35"/>
      <c r="F573" s="108"/>
      <c r="G573" s="111"/>
      <c r="H573" s="33"/>
      <c r="I573" s="33"/>
      <c r="J573" s="33"/>
      <c r="K573" s="33"/>
      <c r="L573" s="33"/>
      <c r="M573" s="33"/>
      <c r="N573" s="33"/>
      <c r="O573" s="33"/>
      <c r="P573" s="33"/>
      <c r="Q573" s="112"/>
      <c r="S573" s="40">
        <f>$G573+$H573+IF(ISBLANK($E573),0,$F573*VLOOKUP($E573,'INFO_Matières recyclables'!$F$4:$H$5,2,0))</f>
        <v>0</v>
      </c>
      <c r="T573" s="40">
        <f>$I573+$J573+$K573+$L573+$M573+$N573+$O573+$P573+$Q573+$F573+IF(ISBLANK($E573),0,$F573*(1-VLOOKUP($E573,'INFO_Matières recyclables'!F562:H563,2,0)))</f>
        <v>0</v>
      </c>
      <c r="U573" s="40">
        <f>$G573+$I573+$J573+$K573+$L573+$M573+IF(ISBLANK($E573),0,$F573*VLOOKUP($E573,'INFO_Matières recyclables'!$F$4:$H$5,3,0))</f>
        <v>0</v>
      </c>
      <c r="V573" s="40">
        <f>$H573+$N573+$O573+$P573+$Q573+IF(ISBLANK($E573),0,$F573*(1-VLOOKUP($E573,'INFO_Matières recyclables'!F562:H563,3,0)))</f>
        <v>0</v>
      </c>
    </row>
    <row r="574" spans="2:22" x14ac:dyDescent="0.3">
      <c r="B574" s="5"/>
      <c r="C574" s="5"/>
      <c r="D574" s="25"/>
      <c r="E574" s="35"/>
      <c r="F574" s="108"/>
      <c r="G574" s="111"/>
      <c r="H574" s="33"/>
      <c r="I574" s="33"/>
      <c r="J574" s="33"/>
      <c r="K574" s="33"/>
      <c r="L574" s="33"/>
      <c r="M574" s="33"/>
      <c r="N574" s="33"/>
      <c r="O574" s="33"/>
      <c r="P574" s="33"/>
      <c r="Q574" s="112"/>
      <c r="S574" s="40">
        <f>$G574+$H574+IF(ISBLANK($E574),0,$F574*VLOOKUP($E574,'INFO_Matières recyclables'!$F$4:$H$5,2,0))</f>
        <v>0</v>
      </c>
      <c r="T574" s="40">
        <f>$I574+$J574+$K574+$L574+$M574+$N574+$O574+$P574+$Q574+$F574+IF(ISBLANK($E574),0,$F574*(1-VLOOKUP($E574,'INFO_Matières recyclables'!F563:H564,2,0)))</f>
        <v>0</v>
      </c>
      <c r="U574" s="40">
        <f>$G574+$I574+$J574+$K574+$L574+$M574+IF(ISBLANK($E574),0,$F574*VLOOKUP($E574,'INFO_Matières recyclables'!$F$4:$H$5,3,0))</f>
        <v>0</v>
      </c>
      <c r="V574" s="40">
        <f>$H574+$N574+$O574+$P574+$Q574+IF(ISBLANK($E574),0,$F574*(1-VLOOKUP($E574,'INFO_Matières recyclables'!F563:H564,3,0)))</f>
        <v>0</v>
      </c>
    </row>
    <row r="575" spans="2:22" x14ac:dyDescent="0.3">
      <c r="B575" s="5"/>
      <c r="C575" s="5"/>
      <c r="D575" s="25"/>
      <c r="E575" s="35"/>
      <c r="F575" s="108"/>
      <c r="G575" s="111"/>
      <c r="H575" s="33"/>
      <c r="I575" s="33"/>
      <c r="J575" s="33"/>
      <c r="K575" s="33"/>
      <c r="L575" s="33"/>
      <c r="M575" s="33"/>
      <c r="N575" s="33"/>
      <c r="O575" s="33"/>
      <c r="P575" s="33"/>
      <c r="Q575" s="112"/>
      <c r="S575" s="40">
        <f>$G575+$H575+IF(ISBLANK($E575),0,$F575*VLOOKUP($E575,'INFO_Matières recyclables'!$F$4:$H$5,2,0))</f>
        <v>0</v>
      </c>
      <c r="T575" s="40">
        <f>$I575+$J575+$K575+$L575+$M575+$N575+$O575+$P575+$Q575+$F575+IF(ISBLANK($E575),0,$F575*(1-VLOOKUP($E575,'INFO_Matières recyclables'!F564:H565,2,0)))</f>
        <v>0</v>
      </c>
      <c r="U575" s="40">
        <f>$G575+$I575+$J575+$K575+$L575+$M575+IF(ISBLANK($E575),0,$F575*VLOOKUP($E575,'INFO_Matières recyclables'!$F$4:$H$5,3,0))</f>
        <v>0</v>
      </c>
      <c r="V575" s="40">
        <f>$H575+$N575+$O575+$P575+$Q575+IF(ISBLANK($E575),0,$F575*(1-VLOOKUP($E575,'INFO_Matières recyclables'!F564:H565,3,0)))</f>
        <v>0</v>
      </c>
    </row>
    <row r="576" spans="2:22" x14ac:dyDescent="0.3">
      <c r="B576" s="5"/>
      <c r="C576" s="5"/>
      <c r="D576" s="25"/>
      <c r="E576" s="35"/>
      <c r="F576" s="108"/>
      <c r="G576" s="111"/>
      <c r="H576" s="33"/>
      <c r="I576" s="33"/>
      <c r="J576" s="33"/>
      <c r="K576" s="33"/>
      <c r="L576" s="33"/>
      <c r="M576" s="33"/>
      <c r="N576" s="33"/>
      <c r="O576" s="33"/>
      <c r="P576" s="33"/>
      <c r="Q576" s="112"/>
      <c r="S576" s="40">
        <f>$G576+$H576+IF(ISBLANK($E576),0,$F576*VLOOKUP($E576,'INFO_Matières recyclables'!$F$4:$H$5,2,0))</f>
        <v>0</v>
      </c>
      <c r="T576" s="40">
        <f>$I576+$J576+$K576+$L576+$M576+$N576+$O576+$P576+$Q576+$F576+IF(ISBLANK($E576),0,$F576*(1-VLOOKUP($E576,'INFO_Matières recyclables'!F565:H566,2,0)))</f>
        <v>0</v>
      </c>
      <c r="U576" s="40">
        <f>$G576+$I576+$J576+$K576+$L576+$M576+IF(ISBLANK($E576),0,$F576*VLOOKUP($E576,'INFO_Matières recyclables'!$F$4:$H$5,3,0))</f>
        <v>0</v>
      </c>
      <c r="V576" s="40">
        <f>$H576+$N576+$O576+$P576+$Q576+IF(ISBLANK($E576),0,$F576*(1-VLOOKUP($E576,'INFO_Matières recyclables'!F565:H566,3,0)))</f>
        <v>0</v>
      </c>
    </row>
    <row r="577" spans="2:22" x14ac:dyDescent="0.3">
      <c r="B577" s="5"/>
      <c r="C577" s="5"/>
      <c r="D577" s="25"/>
      <c r="E577" s="35"/>
      <c r="F577" s="108"/>
      <c r="G577" s="111"/>
      <c r="H577" s="33"/>
      <c r="I577" s="33"/>
      <c r="J577" s="33"/>
      <c r="K577" s="33"/>
      <c r="L577" s="33"/>
      <c r="M577" s="33"/>
      <c r="N577" s="33"/>
      <c r="O577" s="33"/>
      <c r="P577" s="33"/>
      <c r="Q577" s="112"/>
      <c r="S577" s="40">
        <f>$G577+$H577+IF(ISBLANK($E577),0,$F577*VLOOKUP($E577,'INFO_Matières recyclables'!$F$4:$H$5,2,0))</f>
        <v>0</v>
      </c>
      <c r="T577" s="40">
        <f>$I577+$J577+$K577+$L577+$M577+$N577+$O577+$P577+$Q577+$F577+IF(ISBLANK($E577),0,$F577*(1-VLOOKUP($E577,'INFO_Matières recyclables'!F566:H567,2,0)))</f>
        <v>0</v>
      </c>
      <c r="U577" s="40">
        <f>$G577+$I577+$J577+$K577+$L577+$M577+IF(ISBLANK($E577),0,$F577*VLOOKUP($E577,'INFO_Matières recyclables'!$F$4:$H$5,3,0))</f>
        <v>0</v>
      </c>
      <c r="V577" s="40">
        <f>$H577+$N577+$O577+$P577+$Q577+IF(ISBLANK($E577),0,$F577*(1-VLOOKUP($E577,'INFO_Matières recyclables'!F566:H567,3,0)))</f>
        <v>0</v>
      </c>
    </row>
    <row r="578" spans="2:22" x14ac:dyDescent="0.3">
      <c r="B578" s="5"/>
      <c r="C578" s="5"/>
      <c r="D578" s="25"/>
      <c r="E578" s="35"/>
      <c r="F578" s="108"/>
      <c r="G578" s="111"/>
      <c r="H578" s="33"/>
      <c r="I578" s="33"/>
      <c r="J578" s="33"/>
      <c r="K578" s="33"/>
      <c r="L578" s="33"/>
      <c r="M578" s="33"/>
      <c r="N578" s="33"/>
      <c r="O578" s="33"/>
      <c r="P578" s="33"/>
      <c r="Q578" s="112"/>
      <c r="S578" s="40">
        <f>$G578+$H578+IF(ISBLANK($E578),0,$F578*VLOOKUP($E578,'INFO_Matières recyclables'!$F$4:$H$5,2,0))</f>
        <v>0</v>
      </c>
      <c r="T578" s="40">
        <f>$I578+$J578+$K578+$L578+$M578+$N578+$O578+$P578+$Q578+$F578+IF(ISBLANK($E578),0,$F578*(1-VLOOKUP($E578,'INFO_Matières recyclables'!F567:H568,2,0)))</f>
        <v>0</v>
      </c>
      <c r="U578" s="40">
        <f>$G578+$I578+$J578+$K578+$L578+$M578+IF(ISBLANK($E578),0,$F578*VLOOKUP($E578,'INFO_Matières recyclables'!$F$4:$H$5,3,0))</f>
        <v>0</v>
      </c>
      <c r="V578" s="40">
        <f>$H578+$N578+$O578+$P578+$Q578+IF(ISBLANK($E578),0,$F578*(1-VLOOKUP($E578,'INFO_Matières recyclables'!F567:H568,3,0)))</f>
        <v>0</v>
      </c>
    </row>
    <row r="579" spans="2:22" x14ac:dyDescent="0.3">
      <c r="B579" s="5"/>
      <c r="C579" s="5"/>
      <c r="D579" s="25"/>
      <c r="E579" s="35"/>
      <c r="F579" s="108"/>
      <c r="G579" s="111"/>
      <c r="H579" s="33"/>
      <c r="I579" s="33"/>
      <c r="J579" s="33"/>
      <c r="K579" s="33"/>
      <c r="L579" s="33"/>
      <c r="M579" s="33"/>
      <c r="N579" s="33"/>
      <c r="O579" s="33"/>
      <c r="P579" s="33"/>
      <c r="Q579" s="112"/>
      <c r="S579" s="40">
        <f>$G579+$H579+IF(ISBLANK($E579),0,$F579*VLOOKUP($E579,'INFO_Matières recyclables'!$F$4:$H$5,2,0))</f>
        <v>0</v>
      </c>
      <c r="T579" s="40">
        <f>$I579+$J579+$K579+$L579+$M579+$N579+$O579+$P579+$Q579+$F579+IF(ISBLANK($E579),0,$F579*(1-VLOOKUP($E579,'INFO_Matières recyclables'!F568:H569,2,0)))</f>
        <v>0</v>
      </c>
      <c r="U579" s="40">
        <f>$G579+$I579+$J579+$K579+$L579+$M579+IF(ISBLANK($E579),0,$F579*VLOOKUP($E579,'INFO_Matières recyclables'!$F$4:$H$5,3,0))</f>
        <v>0</v>
      </c>
      <c r="V579" s="40">
        <f>$H579+$N579+$O579+$P579+$Q579+IF(ISBLANK($E579),0,$F579*(1-VLOOKUP($E579,'INFO_Matières recyclables'!F568:H569,3,0)))</f>
        <v>0</v>
      </c>
    </row>
    <row r="580" spans="2:22" x14ac:dyDescent="0.3">
      <c r="B580" s="5"/>
      <c r="C580" s="5"/>
      <c r="D580" s="25"/>
      <c r="E580" s="35"/>
      <c r="F580" s="108"/>
      <c r="G580" s="111"/>
      <c r="H580" s="33"/>
      <c r="I580" s="33"/>
      <c r="J580" s="33"/>
      <c r="K580" s="33"/>
      <c r="L580" s="33"/>
      <c r="M580" s="33"/>
      <c r="N580" s="33"/>
      <c r="O580" s="33"/>
      <c r="P580" s="33"/>
      <c r="Q580" s="112"/>
      <c r="S580" s="40">
        <f>$G580+$H580+IF(ISBLANK($E580),0,$F580*VLOOKUP($E580,'INFO_Matières recyclables'!$F$4:$H$5,2,0))</f>
        <v>0</v>
      </c>
      <c r="T580" s="40">
        <f>$I580+$J580+$K580+$L580+$M580+$N580+$O580+$P580+$Q580+$F580+IF(ISBLANK($E580),0,$F580*(1-VLOOKUP($E580,'INFO_Matières recyclables'!F569:H570,2,0)))</f>
        <v>0</v>
      </c>
      <c r="U580" s="40">
        <f>$G580+$I580+$J580+$K580+$L580+$M580+IF(ISBLANK($E580),0,$F580*VLOOKUP($E580,'INFO_Matières recyclables'!$F$4:$H$5,3,0))</f>
        <v>0</v>
      </c>
      <c r="V580" s="40">
        <f>$H580+$N580+$O580+$P580+$Q580+IF(ISBLANK($E580),0,$F580*(1-VLOOKUP($E580,'INFO_Matières recyclables'!F569:H570,3,0)))</f>
        <v>0</v>
      </c>
    </row>
    <row r="581" spans="2:22" x14ac:dyDescent="0.3">
      <c r="B581" s="5"/>
      <c r="C581" s="5"/>
      <c r="D581" s="25"/>
      <c r="E581" s="35"/>
      <c r="F581" s="108"/>
      <c r="G581" s="111"/>
      <c r="H581" s="33"/>
      <c r="I581" s="33"/>
      <c r="J581" s="33"/>
      <c r="K581" s="33"/>
      <c r="L581" s="33"/>
      <c r="M581" s="33"/>
      <c r="N581" s="33"/>
      <c r="O581" s="33"/>
      <c r="P581" s="33"/>
      <c r="Q581" s="112"/>
      <c r="S581" s="40">
        <f>$G581+$H581+IF(ISBLANK($E581),0,$F581*VLOOKUP($E581,'INFO_Matières recyclables'!$F$4:$H$5,2,0))</f>
        <v>0</v>
      </c>
      <c r="T581" s="40">
        <f>$I581+$J581+$K581+$L581+$M581+$N581+$O581+$P581+$Q581+$F581+IF(ISBLANK($E581),0,$F581*(1-VLOOKUP($E581,'INFO_Matières recyclables'!F570:H571,2,0)))</f>
        <v>0</v>
      </c>
      <c r="U581" s="40">
        <f>$G581+$I581+$J581+$K581+$L581+$M581+IF(ISBLANK($E581),0,$F581*VLOOKUP($E581,'INFO_Matières recyclables'!$F$4:$H$5,3,0))</f>
        <v>0</v>
      </c>
      <c r="V581" s="40">
        <f>$H581+$N581+$O581+$P581+$Q581+IF(ISBLANK($E581),0,$F581*(1-VLOOKUP($E581,'INFO_Matières recyclables'!F570:H571,3,0)))</f>
        <v>0</v>
      </c>
    </row>
    <row r="582" spans="2:22" x14ac:dyDescent="0.3">
      <c r="B582" s="5"/>
      <c r="C582" s="5"/>
      <c r="D582" s="25"/>
      <c r="E582" s="35"/>
      <c r="F582" s="108"/>
      <c r="G582" s="111"/>
      <c r="H582" s="33"/>
      <c r="I582" s="33"/>
      <c r="J582" s="33"/>
      <c r="K582" s="33"/>
      <c r="L582" s="33"/>
      <c r="M582" s="33"/>
      <c r="N582" s="33"/>
      <c r="O582" s="33"/>
      <c r="P582" s="33"/>
      <c r="Q582" s="112"/>
      <c r="S582" s="40">
        <f>$G582+$H582+IF(ISBLANK($E582),0,$F582*VLOOKUP($E582,'INFO_Matières recyclables'!$F$4:$H$5,2,0))</f>
        <v>0</v>
      </c>
      <c r="T582" s="40">
        <f>$I582+$J582+$K582+$L582+$M582+$N582+$O582+$P582+$Q582+$F582+IF(ISBLANK($E582),0,$F582*(1-VLOOKUP($E582,'INFO_Matières recyclables'!F571:H572,2,0)))</f>
        <v>0</v>
      </c>
      <c r="U582" s="40">
        <f>$G582+$I582+$J582+$K582+$L582+$M582+IF(ISBLANK($E582),0,$F582*VLOOKUP($E582,'INFO_Matières recyclables'!$F$4:$H$5,3,0))</f>
        <v>0</v>
      </c>
      <c r="V582" s="40">
        <f>$H582+$N582+$O582+$P582+$Q582+IF(ISBLANK($E582),0,$F582*(1-VLOOKUP($E582,'INFO_Matières recyclables'!F571:H572,3,0)))</f>
        <v>0</v>
      </c>
    </row>
    <row r="583" spans="2:22" x14ac:dyDescent="0.3">
      <c r="B583" s="5"/>
      <c r="C583" s="5"/>
      <c r="D583" s="25"/>
      <c r="E583" s="35"/>
      <c r="F583" s="108"/>
      <c r="G583" s="111"/>
      <c r="H583" s="33"/>
      <c r="I583" s="33"/>
      <c r="J583" s="33"/>
      <c r="K583" s="33"/>
      <c r="L583" s="33"/>
      <c r="M583" s="33"/>
      <c r="N583" s="33"/>
      <c r="O583" s="33"/>
      <c r="P583" s="33"/>
      <c r="Q583" s="112"/>
      <c r="S583" s="40">
        <f>$G583+$H583+IF(ISBLANK($E583),0,$F583*VLOOKUP($E583,'INFO_Matières recyclables'!$F$4:$H$5,2,0))</f>
        <v>0</v>
      </c>
      <c r="T583" s="40">
        <f>$I583+$J583+$K583+$L583+$M583+$N583+$O583+$P583+$Q583+$F583+IF(ISBLANK($E583),0,$F583*(1-VLOOKUP($E583,'INFO_Matières recyclables'!F572:H573,2,0)))</f>
        <v>0</v>
      </c>
      <c r="U583" s="40">
        <f>$G583+$I583+$J583+$K583+$L583+$M583+IF(ISBLANK($E583),0,$F583*VLOOKUP($E583,'INFO_Matières recyclables'!$F$4:$H$5,3,0))</f>
        <v>0</v>
      </c>
      <c r="V583" s="40">
        <f>$H583+$N583+$O583+$P583+$Q583+IF(ISBLANK($E583),0,$F583*(1-VLOOKUP($E583,'INFO_Matières recyclables'!F572:H573,3,0)))</f>
        <v>0</v>
      </c>
    </row>
    <row r="584" spans="2:22" x14ac:dyDescent="0.3">
      <c r="B584" s="5"/>
      <c r="C584" s="5"/>
      <c r="D584" s="25"/>
      <c r="E584" s="35"/>
      <c r="F584" s="108"/>
      <c r="G584" s="111"/>
      <c r="H584" s="33"/>
      <c r="I584" s="33"/>
      <c r="J584" s="33"/>
      <c r="K584" s="33"/>
      <c r="L584" s="33"/>
      <c r="M584" s="33"/>
      <c r="N584" s="33"/>
      <c r="O584" s="33"/>
      <c r="P584" s="33"/>
      <c r="Q584" s="112"/>
      <c r="S584" s="40">
        <f>$G584+$H584+IF(ISBLANK($E584),0,$F584*VLOOKUP($E584,'INFO_Matières recyclables'!$F$4:$H$5,2,0))</f>
        <v>0</v>
      </c>
      <c r="T584" s="40">
        <f>$I584+$J584+$K584+$L584+$M584+$N584+$O584+$P584+$Q584+$F584+IF(ISBLANK($E584),0,$F584*(1-VLOOKUP($E584,'INFO_Matières recyclables'!F573:H574,2,0)))</f>
        <v>0</v>
      </c>
      <c r="U584" s="40">
        <f>$G584+$I584+$J584+$K584+$L584+$M584+IF(ISBLANK($E584),0,$F584*VLOOKUP($E584,'INFO_Matières recyclables'!$F$4:$H$5,3,0))</f>
        <v>0</v>
      </c>
      <c r="V584" s="40">
        <f>$H584+$N584+$O584+$P584+$Q584+IF(ISBLANK($E584),0,$F584*(1-VLOOKUP($E584,'INFO_Matières recyclables'!F573:H574,3,0)))</f>
        <v>0</v>
      </c>
    </row>
    <row r="585" spans="2:22" x14ac:dyDescent="0.3">
      <c r="B585" s="5"/>
      <c r="C585" s="5"/>
      <c r="D585" s="25"/>
      <c r="E585" s="35"/>
      <c r="F585" s="108"/>
      <c r="G585" s="111"/>
      <c r="H585" s="33"/>
      <c r="I585" s="33"/>
      <c r="J585" s="33"/>
      <c r="K585" s="33"/>
      <c r="L585" s="33"/>
      <c r="M585" s="33"/>
      <c r="N585" s="33"/>
      <c r="O585" s="33"/>
      <c r="P585" s="33"/>
      <c r="Q585" s="112"/>
      <c r="S585" s="40">
        <f>$G585+$H585+IF(ISBLANK($E585),0,$F585*VLOOKUP($E585,'INFO_Matières recyclables'!$F$4:$H$5,2,0))</f>
        <v>0</v>
      </c>
      <c r="T585" s="40">
        <f>$I585+$J585+$K585+$L585+$M585+$N585+$O585+$P585+$Q585+$F585+IF(ISBLANK($E585),0,$F585*(1-VLOOKUP($E585,'INFO_Matières recyclables'!F574:H575,2,0)))</f>
        <v>0</v>
      </c>
      <c r="U585" s="40">
        <f>$G585+$I585+$J585+$K585+$L585+$M585+IF(ISBLANK($E585),0,$F585*VLOOKUP($E585,'INFO_Matières recyclables'!$F$4:$H$5,3,0))</f>
        <v>0</v>
      </c>
      <c r="V585" s="40">
        <f>$H585+$N585+$O585+$P585+$Q585+IF(ISBLANK($E585),0,$F585*(1-VLOOKUP($E585,'INFO_Matières recyclables'!F574:H575,3,0)))</f>
        <v>0</v>
      </c>
    </row>
    <row r="586" spans="2:22" x14ac:dyDescent="0.3">
      <c r="B586" s="5"/>
      <c r="C586" s="5"/>
      <c r="D586" s="25"/>
      <c r="E586" s="35"/>
      <c r="F586" s="108"/>
      <c r="G586" s="111"/>
      <c r="H586" s="33"/>
      <c r="I586" s="33"/>
      <c r="J586" s="33"/>
      <c r="K586" s="33"/>
      <c r="L586" s="33"/>
      <c r="M586" s="33"/>
      <c r="N586" s="33"/>
      <c r="O586" s="33"/>
      <c r="P586" s="33"/>
      <c r="Q586" s="112"/>
      <c r="S586" s="40">
        <f>$G586+$H586+IF(ISBLANK($E586),0,$F586*VLOOKUP($E586,'INFO_Matières recyclables'!$F$4:$H$5,2,0))</f>
        <v>0</v>
      </c>
      <c r="T586" s="40">
        <f>$I586+$J586+$K586+$L586+$M586+$N586+$O586+$P586+$Q586+$F586+IF(ISBLANK($E586),0,$F586*(1-VLOOKUP($E586,'INFO_Matières recyclables'!F575:H576,2,0)))</f>
        <v>0</v>
      </c>
      <c r="U586" s="40">
        <f>$G586+$I586+$J586+$K586+$L586+$M586+IF(ISBLANK($E586),0,$F586*VLOOKUP($E586,'INFO_Matières recyclables'!$F$4:$H$5,3,0))</f>
        <v>0</v>
      </c>
      <c r="V586" s="40">
        <f>$H586+$N586+$O586+$P586+$Q586+IF(ISBLANK($E586),0,$F586*(1-VLOOKUP($E586,'INFO_Matières recyclables'!F575:H576,3,0)))</f>
        <v>0</v>
      </c>
    </row>
    <row r="587" spans="2:22" x14ac:dyDescent="0.3">
      <c r="B587" s="5"/>
      <c r="C587" s="5"/>
      <c r="D587" s="25"/>
      <c r="E587" s="35"/>
      <c r="F587" s="108"/>
      <c r="G587" s="111"/>
      <c r="H587" s="33"/>
      <c r="I587" s="33"/>
      <c r="J587" s="33"/>
      <c r="K587" s="33"/>
      <c r="L587" s="33"/>
      <c r="M587" s="33"/>
      <c r="N587" s="33"/>
      <c r="O587" s="33"/>
      <c r="P587" s="33"/>
      <c r="Q587" s="112"/>
      <c r="S587" s="40">
        <f>$G587+$H587+IF(ISBLANK($E587),0,$F587*VLOOKUP($E587,'INFO_Matières recyclables'!$F$4:$H$5,2,0))</f>
        <v>0</v>
      </c>
      <c r="T587" s="40">
        <f>$I587+$J587+$K587+$L587+$M587+$N587+$O587+$P587+$Q587+$F587+IF(ISBLANK($E587),0,$F587*(1-VLOOKUP($E587,'INFO_Matières recyclables'!F576:H577,2,0)))</f>
        <v>0</v>
      </c>
      <c r="U587" s="40">
        <f>$G587+$I587+$J587+$K587+$L587+$M587+IF(ISBLANK($E587),0,$F587*VLOOKUP($E587,'INFO_Matières recyclables'!$F$4:$H$5,3,0))</f>
        <v>0</v>
      </c>
      <c r="V587" s="40">
        <f>$H587+$N587+$O587+$P587+$Q587+IF(ISBLANK($E587),0,$F587*(1-VLOOKUP($E587,'INFO_Matières recyclables'!F576:H577,3,0)))</f>
        <v>0</v>
      </c>
    </row>
    <row r="588" spans="2:22" x14ac:dyDescent="0.3">
      <c r="B588" s="5"/>
      <c r="C588" s="5"/>
      <c r="D588" s="25"/>
      <c r="E588" s="35"/>
      <c r="F588" s="108"/>
      <c r="G588" s="111"/>
      <c r="H588" s="33"/>
      <c r="I588" s="33"/>
      <c r="J588" s="33"/>
      <c r="K588" s="33"/>
      <c r="L588" s="33"/>
      <c r="M588" s="33"/>
      <c r="N588" s="33"/>
      <c r="O588" s="33"/>
      <c r="P588" s="33"/>
      <c r="Q588" s="112"/>
      <c r="S588" s="40">
        <f>$G588+$H588+IF(ISBLANK($E588),0,$F588*VLOOKUP($E588,'INFO_Matières recyclables'!$F$4:$H$5,2,0))</f>
        <v>0</v>
      </c>
      <c r="T588" s="40">
        <f>$I588+$J588+$K588+$L588+$M588+$N588+$O588+$P588+$Q588+$F588+IF(ISBLANK($E588),0,$F588*(1-VLOOKUP($E588,'INFO_Matières recyclables'!F577:H578,2,0)))</f>
        <v>0</v>
      </c>
      <c r="U588" s="40">
        <f>$G588+$I588+$J588+$K588+$L588+$M588+IF(ISBLANK($E588),0,$F588*VLOOKUP($E588,'INFO_Matières recyclables'!$F$4:$H$5,3,0))</f>
        <v>0</v>
      </c>
      <c r="V588" s="40">
        <f>$H588+$N588+$O588+$P588+$Q588+IF(ISBLANK($E588),0,$F588*(1-VLOOKUP($E588,'INFO_Matières recyclables'!F577:H578,3,0)))</f>
        <v>0</v>
      </c>
    </row>
    <row r="589" spans="2:22" x14ac:dyDescent="0.3">
      <c r="B589" s="5"/>
      <c r="C589" s="5"/>
      <c r="D589" s="25"/>
      <c r="E589" s="35"/>
      <c r="F589" s="108"/>
      <c r="G589" s="111"/>
      <c r="H589" s="33"/>
      <c r="I589" s="33"/>
      <c r="J589" s="33"/>
      <c r="K589" s="33"/>
      <c r="L589" s="33"/>
      <c r="M589" s="33"/>
      <c r="N589" s="33"/>
      <c r="O589" s="33"/>
      <c r="P589" s="33"/>
      <c r="Q589" s="112"/>
      <c r="S589" s="40">
        <f>$G589+$H589+IF(ISBLANK($E589),0,$F589*VLOOKUP($E589,'INFO_Matières recyclables'!$F$4:$H$5,2,0))</f>
        <v>0</v>
      </c>
      <c r="T589" s="40">
        <f>$I589+$J589+$K589+$L589+$M589+$N589+$O589+$P589+$Q589+$F589+IF(ISBLANK($E589),0,$F589*(1-VLOOKUP($E589,'INFO_Matières recyclables'!F578:H579,2,0)))</f>
        <v>0</v>
      </c>
      <c r="U589" s="40">
        <f>$G589+$I589+$J589+$K589+$L589+$M589+IF(ISBLANK($E589),0,$F589*VLOOKUP($E589,'INFO_Matières recyclables'!$F$4:$H$5,3,0))</f>
        <v>0</v>
      </c>
      <c r="V589" s="40">
        <f>$H589+$N589+$O589+$P589+$Q589+IF(ISBLANK($E589),0,$F589*(1-VLOOKUP($E589,'INFO_Matières recyclables'!F578:H579,3,0)))</f>
        <v>0</v>
      </c>
    </row>
    <row r="590" spans="2:22" x14ac:dyDescent="0.3">
      <c r="B590" s="5"/>
      <c r="C590" s="5"/>
      <c r="D590" s="25"/>
      <c r="E590" s="35"/>
      <c r="F590" s="108"/>
      <c r="G590" s="111"/>
      <c r="H590" s="33"/>
      <c r="I590" s="33"/>
      <c r="J590" s="33"/>
      <c r="K590" s="33"/>
      <c r="L590" s="33"/>
      <c r="M590" s="33"/>
      <c r="N590" s="33"/>
      <c r="O590" s="33"/>
      <c r="P590" s="33"/>
      <c r="Q590" s="112"/>
      <c r="S590" s="40">
        <f>$G590+$H590+IF(ISBLANK($E590),0,$F590*VLOOKUP($E590,'INFO_Matières recyclables'!$F$4:$H$5,2,0))</f>
        <v>0</v>
      </c>
      <c r="T590" s="40">
        <f>$I590+$J590+$K590+$L590+$M590+$N590+$O590+$P590+$Q590+$F590+IF(ISBLANK($E590),0,$F590*(1-VLOOKUP($E590,'INFO_Matières recyclables'!F579:H580,2,0)))</f>
        <v>0</v>
      </c>
      <c r="U590" s="40">
        <f>$G590+$I590+$J590+$K590+$L590+$M590+IF(ISBLANK($E590),0,$F590*VLOOKUP($E590,'INFO_Matières recyclables'!$F$4:$H$5,3,0))</f>
        <v>0</v>
      </c>
      <c r="V590" s="40">
        <f>$H590+$N590+$O590+$P590+$Q590+IF(ISBLANK($E590),0,$F590*(1-VLOOKUP($E590,'INFO_Matières recyclables'!F579:H580,3,0)))</f>
        <v>0</v>
      </c>
    </row>
    <row r="591" spans="2:22" x14ac:dyDescent="0.3">
      <c r="B591" s="5"/>
      <c r="C591" s="5"/>
      <c r="D591" s="25"/>
      <c r="E591" s="35"/>
      <c r="F591" s="108"/>
      <c r="G591" s="111"/>
      <c r="H591" s="33"/>
      <c r="I591" s="33"/>
      <c r="J591" s="33"/>
      <c r="K591" s="33"/>
      <c r="L591" s="33"/>
      <c r="M591" s="33"/>
      <c r="N591" s="33"/>
      <c r="O591" s="33"/>
      <c r="P591" s="33"/>
      <c r="Q591" s="112"/>
      <c r="S591" s="40">
        <f>$G591+$H591+IF(ISBLANK($E591),0,$F591*VLOOKUP($E591,'INFO_Matières recyclables'!$F$4:$H$5,2,0))</f>
        <v>0</v>
      </c>
      <c r="T591" s="40">
        <f>$I591+$J591+$K591+$L591+$M591+$N591+$O591+$P591+$Q591+$F591+IF(ISBLANK($E591),0,$F591*(1-VLOOKUP($E591,'INFO_Matières recyclables'!F580:H581,2,0)))</f>
        <v>0</v>
      </c>
      <c r="U591" s="40">
        <f>$G591+$I591+$J591+$K591+$L591+$M591+IF(ISBLANK($E591),0,$F591*VLOOKUP($E591,'INFO_Matières recyclables'!$F$4:$H$5,3,0))</f>
        <v>0</v>
      </c>
      <c r="V591" s="40">
        <f>$H591+$N591+$O591+$P591+$Q591+IF(ISBLANK($E591),0,$F591*(1-VLOOKUP($E591,'INFO_Matières recyclables'!F580:H581,3,0)))</f>
        <v>0</v>
      </c>
    </row>
    <row r="592" spans="2:22" x14ac:dyDescent="0.3">
      <c r="B592" s="5"/>
      <c r="C592" s="5"/>
      <c r="D592" s="25"/>
      <c r="E592" s="35"/>
      <c r="F592" s="108"/>
      <c r="G592" s="111"/>
      <c r="H592" s="33"/>
      <c r="I592" s="33"/>
      <c r="J592" s="33"/>
      <c r="K592" s="33"/>
      <c r="L592" s="33"/>
      <c r="M592" s="33"/>
      <c r="N592" s="33"/>
      <c r="O592" s="33"/>
      <c r="P592" s="33"/>
      <c r="Q592" s="112"/>
      <c r="S592" s="40">
        <f>$G592+$H592+IF(ISBLANK($E592),0,$F592*VLOOKUP($E592,'INFO_Matières recyclables'!$F$4:$H$5,2,0))</f>
        <v>0</v>
      </c>
      <c r="T592" s="40">
        <f>$I592+$J592+$K592+$L592+$M592+$N592+$O592+$P592+$Q592+$F592+IF(ISBLANK($E592),0,$F592*(1-VLOOKUP($E592,'INFO_Matières recyclables'!F581:H582,2,0)))</f>
        <v>0</v>
      </c>
      <c r="U592" s="40">
        <f>$G592+$I592+$J592+$K592+$L592+$M592+IF(ISBLANK($E592),0,$F592*VLOOKUP($E592,'INFO_Matières recyclables'!$F$4:$H$5,3,0))</f>
        <v>0</v>
      </c>
      <c r="V592" s="40">
        <f>$H592+$N592+$O592+$P592+$Q592+IF(ISBLANK($E592),0,$F592*(1-VLOOKUP($E592,'INFO_Matières recyclables'!F581:H582,3,0)))</f>
        <v>0</v>
      </c>
    </row>
    <row r="593" spans="2:22" x14ac:dyDescent="0.3">
      <c r="B593" s="5"/>
      <c r="C593" s="5"/>
      <c r="D593" s="25"/>
      <c r="E593" s="35"/>
      <c r="F593" s="108"/>
      <c r="G593" s="111"/>
      <c r="H593" s="33"/>
      <c r="I593" s="33"/>
      <c r="J593" s="33"/>
      <c r="K593" s="33"/>
      <c r="L593" s="33"/>
      <c r="M593" s="33"/>
      <c r="N593" s="33"/>
      <c r="O593" s="33"/>
      <c r="P593" s="33"/>
      <c r="Q593" s="112"/>
      <c r="S593" s="40">
        <f>$G593+$H593+IF(ISBLANK($E593),0,$F593*VLOOKUP($E593,'INFO_Matières recyclables'!$F$4:$H$5,2,0))</f>
        <v>0</v>
      </c>
      <c r="T593" s="40">
        <f>$I593+$J593+$K593+$L593+$M593+$N593+$O593+$P593+$Q593+$F593+IF(ISBLANK($E593),0,$F593*(1-VLOOKUP($E593,'INFO_Matières recyclables'!F582:H583,2,0)))</f>
        <v>0</v>
      </c>
      <c r="U593" s="40">
        <f>$G593+$I593+$J593+$K593+$L593+$M593+IF(ISBLANK($E593),0,$F593*VLOOKUP($E593,'INFO_Matières recyclables'!$F$4:$H$5,3,0))</f>
        <v>0</v>
      </c>
      <c r="V593" s="40">
        <f>$H593+$N593+$O593+$P593+$Q593+IF(ISBLANK($E593),0,$F593*(1-VLOOKUP($E593,'INFO_Matières recyclables'!F582:H583,3,0)))</f>
        <v>0</v>
      </c>
    </row>
    <row r="594" spans="2:22" x14ac:dyDescent="0.3">
      <c r="B594" s="5"/>
      <c r="C594" s="5"/>
      <c r="D594" s="25"/>
      <c r="E594" s="35"/>
      <c r="F594" s="108"/>
      <c r="G594" s="111"/>
      <c r="H594" s="33"/>
      <c r="I594" s="33"/>
      <c r="J594" s="33"/>
      <c r="K594" s="33"/>
      <c r="L594" s="33"/>
      <c r="M594" s="33"/>
      <c r="N594" s="33"/>
      <c r="O594" s="33"/>
      <c r="P594" s="33"/>
      <c r="Q594" s="112"/>
      <c r="S594" s="40">
        <f>$G594+$H594+IF(ISBLANK($E594),0,$F594*VLOOKUP($E594,'INFO_Matières recyclables'!$F$4:$H$5,2,0))</f>
        <v>0</v>
      </c>
      <c r="T594" s="40">
        <f>$I594+$J594+$K594+$L594+$M594+$N594+$O594+$P594+$Q594+$F594+IF(ISBLANK($E594),0,$F594*(1-VLOOKUP($E594,'INFO_Matières recyclables'!F583:H584,2,0)))</f>
        <v>0</v>
      </c>
      <c r="U594" s="40">
        <f>$G594+$I594+$J594+$K594+$L594+$M594+IF(ISBLANK($E594),0,$F594*VLOOKUP($E594,'INFO_Matières recyclables'!$F$4:$H$5,3,0))</f>
        <v>0</v>
      </c>
      <c r="V594" s="40">
        <f>$H594+$N594+$O594+$P594+$Q594+IF(ISBLANK($E594),0,$F594*(1-VLOOKUP($E594,'INFO_Matières recyclables'!F583:H584,3,0)))</f>
        <v>0</v>
      </c>
    </row>
    <row r="595" spans="2:22" x14ac:dyDescent="0.3">
      <c r="B595" s="5"/>
      <c r="C595" s="5"/>
      <c r="D595" s="25"/>
      <c r="E595" s="35"/>
      <c r="F595" s="108"/>
      <c r="G595" s="111"/>
      <c r="H595" s="33"/>
      <c r="I595" s="33"/>
      <c r="J595" s="33"/>
      <c r="K595" s="33"/>
      <c r="L595" s="33"/>
      <c r="M595" s="33"/>
      <c r="N595" s="33"/>
      <c r="O595" s="33"/>
      <c r="P595" s="33"/>
      <c r="Q595" s="112"/>
      <c r="S595" s="40">
        <f>$G595+$H595+IF(ISBLANK($E595),0,$F595*VLOOKUP($E595,'INFO_Matières recyclables'!$F$4:$H$5,2,0))</f>
        <v>0</v>
      </c>
      <c r="T595" s="40">
        <f>$I595+$J595+$K595+$L595+$M595+$N595+$O595+$P595+$Q595+$F595+IF(ISBLANK($E595),0,$F595*(1-VLOOKUP($E595,'INFO_Matières recyclables'!F584:H585,2,0)))</f>
        <v>0</v>
      </c>
      <c r="U595" s="40">
        <f>$G595+$I595+$J595+$K595+$L595+$M595+IF(ISBLANK($E595),0,$F595*VLOOKUP($E595,'INFO_Matières recyclables'!$F$4:$H$5,3,0))</f>
        <v>0</v>
      </c>
      <c r="V595" s="40">
        <f>$H595+$N595+$O595+$P595+$Q595+IF(ISBLANK($E595),0,$F595*(1-VLOOKUP($E595,'INFO_Matières recyclables'!F584:H585,3,0)))</f>
        <v>0</v>
      </c>
    </row>
    <row r="596" spans="2:22" x14ac:dyDescent="0.3">
      <c r="B596" s="5"/>
      <c r="C596" s="5"/>
      <c r="D596" s="25"/>
      <c r="E596" s="35"/>
      <c r="F596" s="108"/>
      <c r="G596" s="111"/>
      <c r="H596" s="33"/>
      <c r="I596" s="33"/>
      <c r="J596" s="33"/>
      <c r="K596" s="33"/>
      <c r="L596" s="33"/>
      <c r="M596" s="33"/>
      <c r="N596" s="33"/>
      <c r="O596" s="33"/>
      <c r="P596" s="33"/>
      <c r="Q596" s="112"/>
      <c r="S596" s="40">
        <f>$G596+$H596+IF(ISBLANK($E596),0,$F596*VLOOKUP($E596,'INFO_Matières recyclables'!$F$4:$H$5,2,0))</f>
        <v>0</v>
      </c>
      <c r="T596" s="40">
        <f>$I596+$J596+$K596+$L596+$M596+$N596+$O596+$P596+$Q596+$F596+IF(ISBLANK($E596),0,$F596*(1-VLOOKUP($E596,'INFO_Matières recyclables'!F585:H586,2,0)))</f>
        <v>0</v>
      </c>
      <c r="U596" s="40">
        <f>$G596+$I596+$J596+$K596+$L596+$M596+IF(ISBLANK($E596),0,$F596*VLOOKUP($E596,'INFO_Matières recyclables'!$F$4:$H$5,3,0))</f>
        <v>0</v>
      </c>
      <c r="V596" s="40">
        <f>$H596+$N596+$O596+$P596+$Q596+IF(ISBLANK($E596),0,$F596*(1-VLOOKUP($E596,'INFO_Matières recyclables'!F585:H586,3,0)))</f>
        <v>0</v>
      </c>
    </row>
    <row r="597" spans="2:22" x14ac:dyDescent="0.3">
      <c r="B597" s="5"/>
      <c r="C597" s="5"/>
      <c r="D597" s="25"/>
      <c r="E597" s="35"/>
      <c r="F597" s="108"/>
      <c r="G597" s="111"/>
      <c r="H597" s="33"/>
      <c r="I597" s="33"/>
      <c r="J597" s="33"/>
      <c r="K597" s="33"/>
      <c r="L597" s="33"/>
      <c r="M597" s="33"/>
      <c r="N597" s="33"/>
      <c r="O597" s="33"/>
      <c r="P597" s="33"/>
      <c r="Q597" s="112"/>
      <c r="S597" s="40">
        <f>$G597+$H597+IF(ISBLANK($E597),0,$F597*VLOOKUP($E597,'INFO_Matières recyclables'!$F$4:$H$5,2,0))</f>
        <v>0</v>
      </c>
      <c r="T597" s="40">
        <f>$I597+$J597+$K597+$L597+$M597+$N597+$O597+$P597+$Q597+$F597+IF(ISBLANK($E597),0,$F597*(1-VLOOKUP($E597,'INFO_Matières recyclables'!F586:H587,2,0)))</f>
        <v>0</v>
      </c>
      <c r="U597" s="40">
        <f>$G597+$I597+$J597+$K597+$L597+$M597+IF(ISBLANK($E597),0,$F597*VLOOKUP($E597,'INFO_Matières recyclables'!$F$4:$H$5,3,0))</f>
        <v>0</v>
      </c>
      <c r="V597" s="40">
        <f>$H597+$N597+$O597+$P597+$Q597+IF(ISBLANK($E597),0,$F597*(1-VLOOKUP($E597,'INFO_Matières recyclables'!F586:H587,3,0)))</f>
        <v>0</v>
      </c>
    </row>
    <row r="598" spans="2:22" x14ac:dyDescent="0.3">
      <c r="B598" s="5"/>
      <c r="C598" s="5"/>
      <c r="D598" s="25"/>
      <c r="E598" s="35"/>
      <c r="F598" s="108"/>
      <c r="G598" s="111"/>
      <c r="H598" s="33"/>
      <c r="I598" s="33"/>
      <c r="J598" s="33"/>
      <c r="K598" s="33"/>
      <c r="L598" s="33"/>
      <c r="M598" s="33"/>
      <c r="N598" s="33"/>
      <c r="O598" s="33"/>
      <c r="P598" s="33"/>
      <c r="Q598" s="112"/>
      <c r="S598" s="40">
        <f>$G598+$H598+IF(ISBLANK($E598),0,$F598*VLOOKUP($E598,'INFO_Matières recyclables'!$F$4:$H$5,2,0))</f>
        <v>0</v>
      </c>
      <c r="T598" s="40">
        <f>$I598+$J598+$K598+$L598+$M598+$N598+$O598+$P598+$Q598+$F598+IF(ISBLANK($E598),0,$F598*(1-VLOOKUP($E598,'INFO_Matières recyclables'!F587:H588,2,0)))</f>
        <v>0</v>
      </c>
      <c r="U598" s="40">
        <f>$G598+$I598+$J598+$K598+$L598+$M598+IF(ISBLANK($E598),0,$F598*VLOOKUP($E598,'INFO_Matières recyclables'!$F$4:$H$5,3,0))</f>
        <v>0</v>
      </c>
      <c r="V598" s="40">
        <f>$H598+$N598+$O598+$P598+$Q598+IF(ISBLANK($E598),0,$F598*(1-VLOOKUP($E598,'INFO_Matières recyclables'!F587:H588,3,0)))</f>
        <v>0</v>
      </c>
    </row>
    <row r="599" spans="2:22" x14ac:dyDescent="0.3">
      <c r="B599" s="5"/>
      <c r="C599" s="5"/>
      <c r="D599" s="25"/>
      <c r="E599" s="35"/>
      <c r="F599" s="108"/>
      <c r="G599" s="111"/>
      <c r="H599" s="33"/>
      <c r="I599" s="33"/>
      <c r="J599" s="33"/>
      <c r="K599" s="33"/>
      <c r="L599" s="33"/>
      <c r="M599" s="33"/>
      <c r="N599" s="33"/>
      <c r="O599" s="33"/>
      <c r="P599" s="33"/>
      <c r="Q599" s="112"/>
      <c r="S599" s="40">
        <f>$G599+$H599+IF(ISBLANK($E599),0,$F599*VLOOKUP($E599,'INFO_Matières recyclables'!$F$4:$H$5,2,0))</f>
        <v>0</v>
      </c>
      <c r="T599" s="40">
        <f>$I599+$J599+$K599+$L599+$M599+$N599+$O599+$P599+$Q599+$F599+IF(ISBLANK($E599),0,$F599*(1-VLOOKUP($E599,'INFO_Matières recyclables'!F588:H589,2,0)))</f>
        <v>0</v>
      </c>
      <c r="U599" s="40">
        <f>$G599+$I599+$J599+$K599+$L599+$M599+IF(ISBLANK($E599),0,$F599*VLOOKUP($E599,'INFO_Matières recyclables'!$F$4:$H$5,3,0))</f>
        <v>0</v>
      </c>
      <c r="V599" s="40">
        <f>$H599+$N599+$O599+$P599+$Q599+IF(ISBLANK($E599),0,$F599*(1-VLOOKUP($E599,'INFO_Matières recyclables'!F588:H589,3,0)))</f>
        <v>0</v>
      </c>
    </row>
    <row r="600" spans="2:22" x14ac:dyDescent="0.3">
      <c r="B600" s="5"/>
      <c r="C600" s="5"/>
      <c r="D600" s="25"/>
      <c r="E600" s="35"/>
      <c r="F600" s="108"/>
      <c r="G600" s="111"/>
      <c r="H600" s="33"/>
      <c r="I600" s="33"/>
      <c r="J600" s="33"/>
      <c r="K600" s="33"/>
      <c r="L600" s="33"/>
      <c r="M600" s="33"/>
      <c r="N600" s="33"/>
      <c r="O600" s="33"/>
      <c r="P600" s="33"/>
      <c r="Q600" s="112"/>
      <c r="S600" s="40">
        <f>$G600+$H600+IF(ISBLANK($E600),0,$F600*VLOOKUP($E600,'INFO_Matières recyclables'!$F$4:$H$5,2,0))</f>
        <v>0</v>
      </c>
      <c r="T600" s="40">
        <f>$I600+$J600+$K600+$L600+$M600+$N600+$O600+$P600+$Q600+$F600+IF(ISBLANK($E600),0,$F600*(1-VLOOKUP($E600,'INFO_Matières recyclables'!F589:H590,2,0)))</f>
        <v>0</v>
      </c>
      <c r="U600" s="40">
        <f>$G600+$I600+$J600+$K600+$L600+$M600+IF(ISBLANK($E600),0,$F600*VLOOKUP($E600,'INFO_Matières recyclables'!$F$4:$H$5,3,0))</f>
        <v>0</v>
      </c>
      <c r="V600" s="40">
        <f>$H600+$N600+$O600+$P600+$Q600+IF(ISBLANK($E600),0,$F600*(1-VLOOKUP($E600,'INFO_Matières recyclables'!F589:H590,3,0)))</f>
        <v>0</v>
      </c>
    </row>
    <row r="601" spans="2:22" x14ac:dyDescent="0.3">
      <c r="B601" s="5"/>
      <c r="C601" s="5"/>
      <c r="D601" s="25"/>
      <c r="E601" s="35"/>
      <c r="F601" s="108"/>
      <c r="G601" s="111"/>
      <c r="H601" s="33"/>
      <c r="I601" s="33"/>
      <c r="J601" s="33"/>
      <c r="K601" s="33"/>
      <c r="L601" s="33"/>
      <c r="M601" s="33"/>
      <c r="N601" s="33"/>
      <c r="O601" s="33"/>
      <c r="P601" s="33"/>
      <c r="Q601" s="112"/>
      <c r="S601" s="40">
        <f>$G601+$H601+IF(ISBLANK($E601),0,$F601*VLOOKUP($E601,'INFO_Matières recyclables'!$F$4:$H$5,2,0))</f>
        <v>0</v>
      </c>
      <c r="T601" s="40">
        <f>$I601+$J601+$K601+$L601+$M601+$N601+$O601+$P601+$Q601+$F601+IF(ISBLANK($E601),0,$F601*(1-VLOOKUP($E601,'INFO_Matières recyclables'!F590:H591,2,0)))</f>
        <v>0</v>
      </c>
      <c r="U601" s="40">
        <f>$G601+$I601+$J601+$K601+$L601+$M601+IF(ISBLANK($E601),0,$F601*VLOOKUP($E601,'INFO_Matières recyclables'!$F$4:$H$5,3,0))</f>
        <v>0</v>
      </c>
      <c r="V601" s="40">
        <f>$H601+$N601+$O601+$P601+$Q601+IF(ISBLANK($E601),0,$F601*(1-VLOOKUP($E601,'INFO_Matières recyclables'!F590:H591,3,0)))</f>
        <v>0</v>
      </c>
    </row>
    <row r="602" spans="2:22" x14ac:dyDescent="0.3">
      <c r="B602" s="5"/>
      <c r="C602" s="5"/>
      <c r="D602" s="25"/>
      <c r="E602" s="35"/>
      <c r="F602" s="108"/>
      <c r="G602" s="111"/>
      <c r="H602" s="33"/>
      <c r="I602" s="33"/>
      <c r="J602" s="33"/>
      <c r="K602" s="33"/>
      <c r="L602" s="33"/>
      <c r="M602" s="33"/>
      <c r="N602" s="33"/>
      <c r="O602" s="33"/>
      <c r="P602" s="33"/>
      <c r="Q602" s="112"/>
      <c r="S602" s="40">
        <f>$G602+$H602+IF(ISBLANK($E602),0,$F602*VLOOKUP($E602,'INFO_Matières recyclables'!$F$4:$H$5,2,0))</f>
        <v>0</v>
      </c>
      <c r="T602" s="40">
        <f>$I602+$J602+$K602+$L602+$M602+$N602+$O602+$P602+$Q602+$F602+IF(ISBLANK($E602),0,$F602*(1-VLOOKUP($E602,'INFO_Matières recyclables'!F591:H592,2,0)))</f>
        <v>0</v>
      </c>
      <c r="U602" s="40">
        <f>$G602+$I602+$J602+$K602+$L602+$M602+IF(ISBLANK($E602),0,$F602*VLOOKUP($E602,'INFO_Matières recyclables'!$F$4:$H$5,3,0))</f>
        <v>0</v>
      </c>
      <c r="V602" s="40">
        <f>$H602+$N602+$O602+$P602+$Q602+IF(ISBLANK($E602),0,$F602*(1-VLOOKUP($E602,'INFO_Matières recyclables'!F591:H592,3,0)))</f>
        <v>0</v>
      </c>
    </row>
    <row r="603" spans="2:22" x14ac:dyDescent="0.3">
      <c r="B603" s="5"/>
      <c r="C603" s="5"/>
      <c r="D603" s="25"/>
      <c r="E603" s="35"/>
      <c r="F603" s="108"/>
      <c r="G603" s="111"/>
      <c r="H603" s="33"/>
      <c r="I603" s="33"/>
      <c r="J603" s="33"/>
      <c r="K603" s="33"/>
      <c r="L603" s="33"/>
      <c r="M603" s="33"/>
      <c r="N603" s="33"/>
      <c r="O603" s="33"/>
      <c r="P603" s="33"/>
      <c r="Q603" s="112"/>
      <c r="S603" s="40">
        <f>$G603+$H603+IF(ISBLANK($E603),0,$F603*VLOOKUP($E603,'INFO_Matières recyclables'!$F$4:$H$5,2,0))</f>
        <v>0</v>
      </c>
      <c r="T603" s="40">
        <f>$I603+$J603+$K603+$L603+$M603+$N603+$O603+$P603+$Q603+$F603+IF(ISBLANK($E603),0,$F603*(1-VLOOKUP($E603,'INFO_Matières recyclables'!F592:H593,2,0)))</f>
        <v>0</v>
      </c>
      <c r="U603" s="40">
        <f>$G603+$I603+$J603+$K603+$L603+$M603+IF(ISBLANK($E603),0,$F603*VLOOKUP($E603,'INFO_Matières recyclables'!$F$4:$H$5,3,0))</f>
        <v>0</v>
      </c>
      <c r="V603" s="40">
        <f>$H603+$N603+$O603+$P603+$Q603+IF(ISBLANK($E603),0,$F603*(1-VLOOKUP($E603,'INFO_Matières recyclables'!F592:H593,3,0)))</f>
        <v>0</v>
      </c>
    </row>
    <row r="604" spans="2:22" x14ac:dyDescent="0.3">
      <c r="B604" s="5"/>
      <c r="C604" s="5"/>
      <c r="D604" s="25"/>
      <c r="E604" s="35"/>
      <c r="F604" s="108"/>
      <c r="G604" s="111"/>
      <c r="H604" s="33"/>
      <c r="I604" s="33"/>
      <c r="J604" s="33"/>
      <c r="K604" s="33"/>
      <c r="L604" s="33"/>
      <c r="M604" s="33"/>
      <c r="N604" s="33"/>
      <c r="O604" s="33"/>
      <c r="P604" s="33"/>
      <c r="Q604" s="112"/>
      <c r="S604" s="40">
        <f>$G604+$H604+IF(ISBLANK($E604),0,$F604*VLOOKUP($E604,'INFO_Matières recyclables'!$F$4:$H$5,2,0))</f>
        <v>0</v>
      </c>
      <c r="T604" s="40">
        <f>$I604+$J604+$K604+$L604+$M604+$N604+$O604+$P604+$Q604+$F604+IF(ISBLANK($E604),0,$F604*(1-VLOOKUP($E604,'INFO_Matières recyclables'!F593:H594,2,0)))</f>
        <v>0</v>
      </c>
      <c r="U604" s="40">
        <f>$G604+$I604+$J604+$K604+$L604+$M604+IF(ISBLANK($E604),0,$F604*VLOOKUP($E604,'INFO_Matières recyclables'!$F$4:$H$5,3,0))</f>
        <v>0</v>
      </c>
      <c r="V604" s="40">
        <f>$H604+$N604+$O604+$P604+$Q604+IF(ISBLANK($E604),0,$F604*(1-VLOOKUP($E604,'INFO_Matières recyclables'!F593:H594,3,0)))</f>
        <v>0</v>
      </c>
    </row>
    <row r="605" spans="2:22" x14ac:dyDescent="0.3">
      <c r="B605" s="5"/>
      <c r="C605" s="5"/>
      <c r="D605" s="25"/>
      <c r="E605" s="35"/>
      <c r="F605" s="108"/>
      <c r="G605" s="111"/>
      <c r="H605" s="33"/>
      <c r="I605" s="33"/>
      <c r="J605" s="33"/>
      <c r="K605" s="33"/>
      <c r="L605" s="33"/>
      <c r="M605" s="33"/>
      <c r="N605" s="33"/>
      <c r="O605" s="33"/>
      <c r="P605" s="33"/>
      <c r="Q605" s="112"/>
      <c r="S605" s="40">
        <f>$G605+$H605+IF(ISBLANK($E605),0,$F605*VLOOKUP($E605,'INFO_Matières recyclables'!$F$4:$H$5,2,0))</f>
        <v>0</v>
      </c>
      <c r="T605" s="40">
        <f>$I605+$J605+$K605+$L605+$M605+$N605+$O605+$P605+$Q605+$F605+IF(ISBLANK($E605),0,$F605*(1-VLOOKUP($E605,'INFO_Matières recyclables'!F594:H595,2,0)))</f>
        <v>0</v>
      </c>
      <c r="U605" s="40">
        <f>$G605+$I605+$J605+$K605+$L605+$M605+IF(ISBLANK($E605),0,$F605*VLOOKUP($E605,'INFO_Matières recyclables'!$F$4:$H$5,3,0))</f>
        <v>0</v>
      </c>
      <c r="V605" s="40">
        <f>$H605+$N605+$O605+$P605+$Q605+IF(ISBLANK($E605),0,$F605*(1-VLOOKUP($E605,'INFO_Matières recyclables'!F594:H595,3,0)))</f>
        <v>0</v>
      </c>
    </row>
    <row r="606" spans="2:22" x14ac:dyDescent="0.3">
      <c r="B606" s="5"/>
      <c r="C606" s="5"/>
      <c r="D606" s="25"/>
      <c r="E606" s="35"/>
      <c r="F606" s="108"/>
      <c r="G606" s="111"/>
      <c r="H606" s="33"/>
      <c r="I606" s="33"/>
      <c r="J606" s="33"/>
      <c r="K606" s="33"/>
      <c r="L606" s="33"/>
      <c r="M606" s="33"/>
      <c r="N606" s="33"/>
      <c r="O606" s="33"/>
      <c r="P606" s="33"/>
      <c r="Q606" s="112"/>
      <c r="S606" s="40">
        <f>$G606+$H606+IF(ISBLANK($E606),0,$F606*VLOOKUP($E606,'INFO_Matières recyclables'!$F$4:$H$5,2,0))</f>
        <v>0</v>
      </c>
      <c r="T606" s="40">
        <f>$I606+$J606+$K606+$L606+$M606+$N606+$O606+$P606+$Q606+$F606+IF(ISBLANK($E606),0,$F606*(1-VLOOKUP($E606,'INFO_Matières recyclables'!F595:H596,2,0)))</f>
        <v>0</v>
      </c>
      <c r="U606" s="40">
        <f>$G606+$I606+$J606+$K606+$L606+$M606+IF(ISBLANK($E606),0,$F606*VLOOKUP($E606,'INFO_Matières recyclables'!$F$4:$H$5,3,0))</f>
        <v>0</v>
      </c>
      <c r="V606" s="40">
        <f>$H606+$N606+$O606+$P606+$Q606+IF(ISBLANK($E606),0,$F606*(1-VLOOKUP($E606,'INFO_Matières recyclables'!F595:H596,3,0)))</f>
        <v>0</v>
      </c>
    </row>
    <row r="607" spans="2:22" x14ac:dyDescent="0.3">
      <c r="B607" s="5"/>
      <c r="C607" s="5"/>
      <c r="D607" s="25"/>
      <c r="E607" s="35"/>
      <c r="F607" s="108"/>
      <c r="G607" s="111"/>
      <c r="H607" s="33"/>
      <c r="I607" s="33"/>
      <c r="J607" s="33"/>
      <c r="K607" s="33"/>
      <c r="L607" s="33"/>
      <c r="M607" s="33"/>
      <c r="N607" s="33"/>
      <c r="O607" s="33"/>
      <c r="P607" s="33"/>
      <c r="Q607" s="112"/>
      <c r="S607" s="40">
        <f>$G607+$H607+IF(ISBLANK($E607),0,$F607*VLOOKUP($E607,'INFO_Matières recyclables'!$F$4:$H$5,2,0))</f>
        <v>0</v>
      </c>
      <c r="T607" s="40">
        <f>$I607+$J607+$K607+$L607+$M607+$N607+$O607+$P607+$Q607+$F607+IF(ISBLANK($E607),0,$F607*(1-VLOOKUP($E607,'INFO_Matières recyclables'!F596:H597,2,0)))</f>
        <v>0</v>
      </c>
      <c r="U607" s="40">
        <f>$G607+$I607+$J607+$K607+$L607+$M607+IF(ISBLANK($E607),0,$F607*VLOOKUP($E607,'INFO_Matières recyclables'!$F$4:$H$5,3,0))</f>
        <v>0</v>
      </c>
      <c r="V607" s="40">
        <f>$H607+$N607+$O607+$P607+$Q607+IF(ISBLANK($E607),0,$F607*(1-VLOOKUP($E607,'INFO_Matières recyclables'!F596:H597,3,0)))</f>
        <v>0</v>
      </c>
    </row>
    <row r="608" spans="2:22" x14ac:dyDescent="0.3">
      <c r="B608" s="5"/>
      <c r="C608" s="5"/>
      <c r="D608" s="25"/>
      <c r="E608" s="35"/>
      <c r="F608" s="108"/>
      <c r="G608" s="111"/>
      <c r="H608" s="33"/>
      <c r="I608" s="33"/>
      <c r="J608" s="33"/>
      <c r="K608" s="33"/>
      <c r="L608" s="33"/>
      <c r="M608" s="33"/>
      <c r="N608" s="33"/>
      <c r="O608" s="33"/>
      <c r="P608" s="33"/>
      <c r="Q608" s="112"/>
      <c r="S608" s="40">
        <f>$G608+$H608+IF(ISBLANK($E608),0,$F608*VLOOKUP($E608,'INFO_Matières recyclables'!$F$4:$H$5,2,0))</f>
        <v>0</v>
      </c>
      <c r="T608" s="40">
        <f>$I608+$J608+$K608+$L608+$M608+$N608+$O608+$P608+$Q608+$F608+IF(ISBLANK($E608),0,$F608*(1-VLOOKUP($E608,'INFO_Matières recyclables'!F597:H598,2,0)))</f>
        <v>0</v>
      </c>
      <c r="U608" s="40">
        <f>$G608+$I608+$J608+$K608+$L608+$M608+IF(ISBLANK($E608),0,$F608*VLOOKUP($E608,'INFO_Matières recyclables'!$F$4:$H$5,3,0))</f>
        <v>0</v>
      </c>
      <c r="V608" s="40">
        <f>$H608+$N608+$O608+$P608+$Q608+IF(ISBLANK($E608),0,$F608*(1-VLOOKUP($E608,'INFO_Matières recyclables'!F597:H598,3,0)))</f>
        <v>0</v>
      </c>
    </row>
    <row r="609" spans="2:22" x14ac:dyDescent="0.3">
      <c r="B609" s="5"/>
      <c r="C609" s="5"/>
      <c r="D609" s="25"/>
      <c r="E609" s="35"/>
      <c r="F609" s="108"/>
      <c r="G609" s="111"/>
      <c r="H609" s="33"/>
      <c r="I609" s="33"/>
      <c r="J609" s="33"/>
      <c r="K609" s="33"/>
      <c r="L609" s="33"/>
      <c r="M609" s="33"/>
      <c r="N609" s="33"/>
      <c r="O609" s="33"/>
      <c r="P609" s="33"/>
      <c r="Q609" s="112"/>
      <c r="S609" s="40">
        <f>$G609+$H609+IF(ISBLANK($E609),0,$F609*VLOOKUP($E609,'INFO_Matières recyclables'!$F$4:$H$5,2,0))</f>
        <v>0</v>
      </c>
      <c r="T609" s="40">
        <f>$I609+$J609+$K609+$L609+$M609+$N609+$O609+$P609+$Q609+$F609+IF(ISBLANK($E609),0,$F609*(1-VLOOKUP($E609,'INFO_Matières recyclables'!F598:H599,2,0)))</f>
        <v>0</v>
      </c>
      <c r="U609" s="40">
        <f>$G609+$I609+$J609+$K609+$L609+$M609+IF(ISBLANK($E609),0,$F609*VLOOKUP($E609,'INFO_Matières recyclables'!$F$4:$H$5,3,0))</f>
        <v>0</v>
      </c>
      <c r="V609" s="40">
        <f>$H609+$N609+$O609+$P609+$Q609+IF(ISBLANK($E609),0,$F609*(1-VLOOKUP($E609,'INFO_Matières recyclables'!F598:H599,3,0)))</f>
        <v>0</v>
      </c>
    </row>
    <row r="610" spans="2:22" x14ac:dyDescent="0.3">
      <c r="B610" s="5"/>
      <c r="C610" s="5"/>
      <c r="D610" s="25"/>
      <c r="E610" s="35"/>
      <c r="F610" s="108"/>
      <c r="G610" s="111"/>
      <c r="H610" s="33"/>
      <c r="I610" s="33"/>
      <c r="J610" s="33"/>
      <c r="K610" s="33"/>
      <c r="L610" s="33"/>
      <c r="M610" s="33"/>
      <c r="N610" s="33"/>
      <c r="O610" s="33"/>
      <c r="P610" s="33"/>
      <c r="Q610" s="112"/>
      <c r="S610" s="40">
        <f>$G610+$H610+IF(ISBLANK($E610),0,$F610*VLOOKUP($E610,'INFO_Matières recyclables'!$F$4:$H$5,2,0))</f>
        <v>0</v>
      </c>
      <c r="T610" s="40">
        <f>$I610+$J610+$K610+$L610+$M610+$N610+$O610+$P610+$Q610+$F610+IF(ISBLANK($E610),0,$F610*(1-VLOOKUP($E610,'INFO_Matières recyclables'!F599:H600,2,0)))</f>
        <v>0</v>
      </c>
      <c r="U610" s="40">
        <f>$G610+$I610+$J610+$K610+$L610+$M610+IF(ISBLANK($E610),0,$F610*VLOOKUP($E610,'INFO_Matières recyclables'!$F$4:$H$5,3,0))</f>
        <v>0</v>
      </c>
      <c r="V610" s="40">
        <f>$H610+$N610+$O610+$P610+$Q610+IF(ISBLANK($E610),0,$F610*(1-VLOOKUP($E610,'INFO_Matières recyclables'!F599:H600,3,0)))</f>
        <v>0</v>
      </c>
    </row>
    <row r="611" spans="2:22" x14ac:dyDescent="0.3">
      <c r="B611" s="5"/>
      <c r="C611" s="5"/>
      <c r="D611" s="25"/>
      <c r="E611" s="35"/>
      <c r="F611" s="108"/>
      <c r="G611" s="111"/>
      <c r="H611" s="33"/>
      <c r="I611" s="33"/>
      <c r="J611" s="33"/>
      <c r="K611" s="33"/>
      <c r="L611" s="33"/>
      <c r="M611" s="33"/>
      <c r="N611" s="33"/>
      <c r="O611" s="33"/>
      <c r="P611" s="33"/>
      <c r="Q611" s="112"/>
      <c r="S611" s="40">
        <f>$G611+$H611+IF(ISBLANK($E611),0,$F611*VLOOKUP($E611,'INFO_Matières recyclables'!$F$4:$H$5,2,0))</f>
        <v>0</v>
      </c>
      <c r="T611" s="40">
        <f>$I611+$J611+$K611+$L611+$M611+$N611+$O611+$P611+$Q611+$F611+IF(ISBLANK($E611),0,$F611*(1-VLOOKUP($E611,'INFO_Matières recyclables'!F600:H601,2,0)))</f>
        <v>0</v>
      </c>
      <c r="U611" s="40">
        <f>$G611+$I611+$J611+$K611+$L611+$M611+IF(ISBLANK($E611),0,$F611*VLOOKUP($E611,'INFO_Matières recyclables'!$F$4:$H$5,3,0))</f>
        <v>0</v>
      </c>
      <c r="V611" s="40">
        <f>$H611+$N611+$O611+$P611+$Q611+IF(ISBLANK($E611),0,$F611*(1-VLOOKUP($E611,'INFO_Matières recyclables'!F600:H601,3,0)))</f>
        <v>0</v>
      </c>
    </row>
    <row r="612" spans="2:22" x14ac:dyDescent="0.3">
      <c r="B612" s="5"/>
      <c r="C612" s="5"/>
      <c r="D612" s="25"/>
      <c r="E612" s="35"/>
      <c r="F612" s="108"/>
      <c r="G612" s="111"/>
      <c r="H612" s="33"/>
      <c r="I612" s="33"/>
      <c r="J612" s="33"/>
      <c r="K612" s="33"/>
      <c r="L612" s="33"/>
      <c r="M612" s="33"/>
      <c r="N612" s="33"/>
      <c r="O612" s="33"/>
      <c r="P612" s="33"/>
      <c r="Q612" s="112"/>
      <c r="S612" s="40">
        <f>$G612+$H612+IF(ISBLANK($E612),0,$F612*VLOOKUP($E612,'INFO_Matières recyclables'!$F$4:$H$5,2,0))</f>
        <v>0</v>
      </c>
      <c r="T612" s="40">
        <f>$I612+$J612+$K612+$L612+$M612+$N612+$O612+$P612+$Q612+$F612+IF(ISBLANK($E612),0,$F612*(1-VLOOKUP($E612,'INFO_Matières recyclables'!F601:H602,2,0)))</f>
        <v>0</v>
      </c>
      <c r="U612" s="40">
        <f>$G612+$I612+$J612+$K612+$L612+$M612+IF(ISBLANK($E612),0,$F612*VLOOKUP($E612,'INFO_Matières recyclables'!$F$4:$H$5,3,0))</f>
        <v>0</v>
      </c>
      <c r="V612" s="40">
        <f>$H612+$N612+$O612+$P612+$Q612+IF(ISBLANK($E612),0,$F612*(1-VLOOKUP($E612,'INFO_Matières recyclables'!F601:H602,3,0)))</f>
        <v>0</v>
      </c>
    </row>
    <row r="613" spans="2:22" x14ac:dyDescent="0.3">
      <c r="B613" s="5"/>
      <c r="C613" s="5"/>
      <c r="D613" s="25"/>
      <c r="E613" s="35"/>
      <c r="F613" s="108"/>
      <c r="G613" s="111"/>
      <c r="H613" s="33"/>
      <c r="I613" s="33"/>
      <c r="J613" s="33"/>
      <c r="K613" s="33"/>
      <c r="L613" s="33"/>
      <c r="M613" s="33"/>
      <c r="N613" s="33"/>
      <c r="O613" s="33"/>
      <c r="P613" s="33"/>
      <c r="Q613" s="112"/>
      <c r="S613" s="40">
        <f>$G613+$H613+IF(ISBLANK($E613),0,$F613*VLOOKUP($E613,'INFO_Matières recyclables'!$F$4:$H$5,2,0))</f>
        <v>0</v>
      </c>
      <c r="T613" s="40">
        <f>$I613+$J613+$K613+$L613+$M613+$N613+$O613+$P613+$Q613+$F613+IF(ISBLANK($E613),0,$F613*(1-VLOOKUP($E613,'INFO_Matières recyclables'!F602:H603,2,0)))</f>
        <v>0</v>
      </c>
      <c r="U613" s="40">
        <f>$G613+$I613+$J613+$K613+$L613+$M613+IF(ISBLANK($E613),0,$F613*VLOOKUP($E613,'INFO_Matières recyclables'!$F$4:$H$5,3,0))</f>
        <v>0</v>
      </c>
      <c r="V613" s="40">
        <f>$H613+$N613+$O613+$P613+$Q613+IF(ISBLANK($E613),0,$F613*(1-VLOOKUP($E613,'INFO_Matières recyclables'!F602:H603,3,0)))</f>
        <v>0</v>
      </c>
    </row>
    <row r="614" spans="2:22" x14ac:dyDescent="0.3">
      <c r="B614" s="5"/>
      <c r="C614" s="5"/>
      <c r="D614" s="25"/>
      <c r="E614" s="35"/>
      <c r="F614" s="108"/>
      <c r="G614" s="111"/>
      <c r="H614" s="33"/>
      <c r="I614" s="33"/>
      <c r="J614" s="33"/>
      <c r="K614" s="33"/>
      <c r="L614" s="33"/>
      <c r="M614" s="33"/>
      <c r="N614" s="33"/>
      <c r="O614" s="33"/>
      <c r="P614" s="33"/>
      <c r="Q614" s="112"/>
      <c r="S614" s="40">
        <f>$G614+$H614+IF(ISBLANK($E614),0,$F614*VLOOKUP($E614,'INFO_Matières recyclables'!$F$4:$H$5,2,0))</f>
        <v>0</v>
      </c>
      <c r="T614" s="40">
        <f>$I614+$J614+$K614+$L614+$M614+$N614+$O614+$P614+$Q614+$F614+IF(ISBLANK($E614),0,$F614*(1-VLOOKUP($E614,'INFO_Matières recyclables'!F603:H604,2,0)))</f>
        <v>0</v>
      </c>
      <c r="U614" s="40">
        <f>$G614+$I614+$J614+$K614+$L614+$M614+IF(ISBLANK($E614),0,$F614*VLOOKUP($E614,'INFO_Matières recyclables'!$F$4:$H$5,3,0))</f>
        <v>0</v>
      </c>
      <c r="V614" s="40">
        <f>$H614+$N614+$O614+$P614+$Q614+IF(ISBLANK($E614),0,$F614*(1-VLOOKUP($E614,'INFO_Matières recyclables'!F603:H604,3,0)))</f>
        <v>0</v>
      </c>
    </row>
    <row r="615" spans="2:22" x14ac:dyDescent="0.3">
      <c r="B615" s="5"/>
      <c r="C615" s="5"/>
      <c r="D615" s="25"/>
      <c r="E615" s="35"/>
      <c r="F615" s="108"/>
      <c r="G615" s="111"/>
      <c r="H615" s="33"/>
      <c r="I615" s="33"/>
      <c r="J615" s="33"/>
      <c r="K615" s="33"/>
      <c r="L615" s="33"/>
      <c r="M615" s="33"/>
      <c r="N615" s="33"/>
      <c r="O615" s="33"/>
      <c r="P615" s="33"/>
      <c r="Q615" s="112"/>
      <c r="S615" s="40">
        <f>$G615+$H615+IF(ISBLANK($E615),0,$F615*VLOOKUP($E615,'INFO_Matières recyclables'!$F$4:$H$5,2,0))</f>
        <v>0</v>
      </c>
      <c r="T615" s="40">
        <f>$I615+$J615+$K615+$L615+$M615+$N615+$O615+$P615+$Q615+$F615+IF(ISBLANK($E615),0,$F615*(1-VLOOKUP($E615,'INFO_Matières recyclables'!F604:H605,2,0)))</f>
        <v>0</v>
      </c>
      <c r="U615" s="40">
        <f>$G615+$I615+$J615+$K615+$L615+$M615+IF(ISBLANK($E615),0,$F615*VLOOKUP($E615,'INFO_Matières recyclables'!$F$4:$H$5,3,0))</f>
        <v>0</v>
      </c>
      <c r="V615" s="40">
        <f>$H615+$N615+$O615+$P615+$Q615+IF(ISBLANK($E615),0,$F615*(1-VLOOKUP($E615,'INFO_Matières recyclables'!F604:H605,3,0)))</f>
        <v>0</v>
      </c>
    </row>
    <row r="616" spans="2:22" x14ac:dyDescent="0.3">
      <c r="B616" s="5"/>
      <c r="C616" s="5"/>
      <c r="D616" s="25"/>
      <c r="E616" s="35"/>
      <c r="F616" s="108"/>
      <c r="G616" s="111"/>
      <c r="H616" s="33"/>
      <c r="I616" s="33"/>
      <c r="J616" s="33"/>
      <c r="K616" s="33"/>
      <c r="L616" s="33"/>
      <c r="M616" s="33"/>
      <c r="N616" s="33"/>
      <c r="O616" s="33"/>
      <c r="P616" s="33"/>
      <c r="Q616" s="112"/>
      <c r="S616" s="40">
        <f>$G616+$H616+IF(ISBLANK($E616),0,$F616*VLOOKUP($E616,'INFO_Matières recyclables'!$F$4:$H$5,2,0))</f>
        <v>0</v>
      </c>
      <c r="T616" s="40">
        <f>$I616+$J616+$K616+$L616+$M616+$N616+$O616+$P616+$Q616+$F616+IF(ISBLANK($E616),0,$F616*(1-VLOOKUP($E616,'INFO_Matières recyclables'!F605:H606,2,0)))</f>
        <v>0</v>
      </c>
      <c r="U616" s="40">
        <f>$G616+$I616+$J616+$K616+$L616+$M616+IF(ISBLANK($E616),0,$F616*VLOOKUP($E616,'INFO_Matières recyclables'!$F$4:$H$5,3,0))</f>
        <v>0</v>
      </c>
      <c r="V616" s="40">
        <f>$H616+$N616+$O616+$P616+$Q616+IF(ISBLANK($E616),0,$F616*(1-VLOOKUP($E616,'INFO_Matières recyclables'!F605:H606,3,0)))</f>
        <v>0</v>
      </c>
    </row>
    <row r="617" spans="2:22" x14ac:dyDescent="0.3">
      <c r="B617" s="5"/>
      <c r="C617" s="5"/>
      <c r="D617" s="25"/>
      <c r="E617" s="35"/>
      <c r="F617" s="108"/>
      <c r="G617" s="111"/>
      <c r="H617" s="33"/>
      <c r="I617" s="33"/>
      <c r="J617" s="33"/>
      <c r="K617" s="33"/>
      <c r="L617" s="33"/>
      <c r="M617" s="33"/>
      <c r="N617" s="33"/>
      <c r="O617" s="33"/>
      <c r="P617" s="33"/>
      <c r="Q617" s="112"/>
      <c r="S617" s="40">
        <f>$G617+$H617+IF(ISBLANK($E617),0,$F617*VLOOKUP($E617,'INFO_Matières recyclables'!$F$4:$H$5,2,0))</f>
        <v>0</v>
      </c>
      <c r="T617" s="40">
        <f>$I617+$J617+$K617+$L617+$M617+$N617+$O617+$P617+$Q617+$F617+IF(ISBLANK($E617),0,$F617*(1-VLOOKUP($E617,'INFO_Matières recyclables'!F606:H607,2,0)))</f>
        <v>0</v>
      </c>
      <c r="U617" s="40">
        <f>$G617+$I617+$J617+$K617+$L617+$M617+IF(ISBLANK($E617),0,$F617*VLOOKUP($E617,'INFO_Matières recyclables'!$F$4:$H$5,3,0))</f>
        <v>0</v>
      </c>
      <c r="V617" s="40">
        <f>$H617+$N617+$O617+$P617+$Q617+IF(ISBLANK($E617),0,$F617*(1-VLOOKUP($E617,'INFO_Matières recyclables'!F606:H607,3,0)))</f>
        <v>0</v>
      </c>
    </row>
    <row r="618" spans="2:22" x14ac:dyDescent="0.3">
      <c r="B618" s="5"/>
      <c r="C618" s="5"/>
      <c r="D618" s="25"/>
      <c r="E618" s="35"/>
      <c r="F618" s="108"/>
      <c r="G618" s="111"/>
      <c r="H618" s="33"/>
      <c r="I618" s="33"/>
      <c r="J618" s="33"/>
      <c r="K618" s="33"/>
      <c r="L618" s="33"/>
      <c r="M618" s="33"/>
      <c r="N618" s="33"/>
      <c r="O618" s="33"/>
      <c r="P618" s="33"/>
      <c r="Q618" s="112"/>
      <c r="S618" s="40">
        <f>$G618+$H618+IF(ISBLANK($E618),0,$F618*VLOOKUP($E618,'INFO_Matières recyclables'!$F$4:$H$5,2,0))</f>
        <v>0</v>
      </c>
      <c r="T618" s="40">
        <f>$I618+$J618+$K618+$L618+$M618+$N618+$O618+$P618+$Q618+$F618+IF(ISBLANK($E618),0,$F618*(1-VLOOKUP($E618,'INFO_Matières recyclables'!F607:H608,2,0)))</f>
        <v>0</v>
      </c>
      <c r="U618" s="40">
        <f>$G618+$I618+$J618+$K618+$L618+$M618+IF(ISBLANK($E618),0,$F618*VLOOKUP($E618,'INFO_Matières recyclables'!$F$4:$H$5,3,0))</f>
        <v>0</v>
      </c>
      <c r="V618" s="40">
        <f>$H618+$N618+$O618+$P618+$Q618+IF(ISBLANK($E618),0,$F618*(1-VLOOKUP($E618,'INFO_Matières recyclables'!F607:H608,3,0)))</f>
        <v>0</v>
      </c>
    </row>
    <row r="619" spans="2:22" x14ac:dyDescent="0.3">
      <c r="B619" s="5"/>
      <c r="C619" s="5"/>
      <c r="D619" s="25"/>
      <c r="E619" s="35"/>
      <c r="F619" s="108"/>
      <c r="G619" s="111"/>
      <c r="H619" s="33"/>
      <c r="I619" s="33"/>
      <c r="J619" s="33"/>
      <c r="K619" s="33"/>
      <c r="L619" s="33"/>
      <c r="M619" s="33"/>
      <c r="N619" s="33"/>
      <c r="O619" s="33"/>
      <c r="P619" s="33"/>
      <c r="Q619" s="112"/>
      <c r="S619" s="40">
        <f>$G619+$H619+IF(ISBLANK($E619),0,$F619*VLOOKUP($E619,'INFO_Matières recyclables'!$F$4:$H$5,2,0))</f>
        <v>0</v>
      </c>
      <c r="T619" s="40">
        <f>$I619+$J619+$K619+$L619+$M619+$N619+$O619+$P619+$Q619+$F619+IF(ISBLANK($E619),0,$F619*(1-VLOOKUP($E619,'INFO_Matières recyclables'!F608:H609,2,0)))</f>
        <v>0</v>
      </c>
      <c r="U619" s="40">
        <f>$G619+$I619+$J619+$K619+$L619+$M619+IF(ISBLANK($E619),0,$F619*VLOOKUP($E619,'INFO_Matières recyclables'!$F$4:$H$5,3,0))</f>
        <v>0</v>
      </c>
      <c r="V619" s="40">
        <f>$H619+$N619+$O619+$P619+$Q619+IF(ISBLANK($E619),0,$F619*(1-VLOOKUP($E619,'INFO_Matières recyclables'!F608:H609,3,0)))</f>
        <v>0</v>
      </c>
    </row>
    <row r="620" spans="2:22" x14ac:dyDescent="0.3">
      <c r="B620" s="5"/>
      <c r="C620" s="5"/>
      <c r="D620" s="25"/>
      <c r="E620" s="35"/>
      <c r="F620" s="108"/>
      <c r="G620" s="111"/>
      <c r="H620" s="33"/>
      <c r="I620" s="33"/>
      <c r="J620" s="33"/>
      <c r="K620" s="33"/>
      <c r="L620" s="33"/>
      <c r="M620" s="33"/>
      <c r="N620" s="33"/>
      <c r="O620" s="33"/>
      <c r="P620" s="33"/>
      <c r="Q620" s="112"/>
      <c r="S620" s="40">
        <f>$G620+$H620+IF(ISBLANK($E620),0,$F620*VLOOKUP($E620,'INFO_Matières recyclables'!$F$4:$H$5,2,0))</f>
        <v>0</v>
      </c>
      <c r="T620" s="40">
        <f>$I620+$J620+$K620+$L620+$M620+$N620+$O620+$P620+$Q620+$F620+IF(ISBLANK($E620),0,$F620*(1-VLOOKUP($E620,'INFO_Matières recyclables'!F609:H610,2,0)))</f>
        <v>0</v>
      </c>
      <c r="U620" s="40">
        <f>$G620+$I620+$J620+$K620+$L620+$M620+IF(ISBLANK($E620),0,$F620*VLOOKUP($E620,'INFO_Matières recyclables'!$F$4:$H$5,3,0))</f>
        <v>0</v>
      </c>
      <c r="V620" s="40">
        <f>$H620+$N620+$O620+$P620+$Q620+IF(ISBLANK($E620),0,$F620*(1-VLOOKUP($E620,'INFO_Matières recyclables'!F609:H610,3,0)))</f>
        <v>0</v>
      </c>
    </row>
    <row r="621" spans="2:22" x14ac:dyDescent="0.3">
      <c r="B621" s="5"/>
      <c r="C621" s="5"/>
      <c r="D621" s="25"/>
      <c r="E621" s="35"/>
      <c r="F621" s="108"/>
      <c r="G621" s="111"/>
      <c r="H621" s="33"/>
      <c r="I621" s="33"/>
      <c r="J621" s="33"/>
      <c r="K621" s="33"/>
      <c r="L621" s="33"/>
      <c r="M621" s="33"/>
      <c r="N621" s="33"/>
      <c r="O621" s="33"/>
      <c r="P621" s="33"/>
      <c r="Q621" s="112"/>
      <c r="S621" s="40">
        <f>$G621+$H621+IF(ISBLANK($E621),0,$F621*VLOOKUP($E621,'INFO_Matières recyclables'!$F$4:$H$5,2,0))</f>
        <v>0</v>
      </c>
      <c r="T621" s="40">
        <f>$I621+$J621+$K621+$L621+$M621+$N621+$O621+$P621+$Q621+$F621+IF(ISBLANK($E621),0,$F621*(1-VLOOKUP($E621,'INFO_Matières recyclables'!F610:H611,2,0)))</f>
        <v>0</v>
      </c>
      <c r="U621" s="40">
        <f>$G621+$I621+$J621+$K621+$L621+$M621+IF(ISBLANK($E621),0,$F621*VLOOKUP($E621,'INFO_Matières recyclables'!$F$4:$H$5,3,0))</f>
        <v>0</v>
      </c>
      <c r="V621" s="40">
        <f>$H621+$N621+$O621+$P621+$Q621+IF(ISBLANK($E621),0,$F621*(1-VLOOKUP($E621,'INFO_Matières recyclables'!F610:H611,3,0)))</f>
        <v>0</v>
      </c>
    </row>
    <row r="622" spans="2:22" x14ac:dyDescent="0.3">
      <c r="B622" s="5"/>
      <c r="C622" s="5"/>
      <c r="D622" s="25"/>
      <c r="E622" s="35"/>
      <c r="F622" s="108"/>
      <c r="G622" s="111"/>
      <c r="H622" s="33"/>
      <c r="I622" s="33"/>
      <c r="J622" s="33"/>
      <c r="K622" s="33"/>
      <c r="L622" s="33"/>
      <c r="M622" s="33"/>
      <c r="N622" s="33"/>
      <c r="O622" s="33"/>
      <c r="P622" s="33"/>
      <c r="Q622" s="112"/>
      <c r="S622" s="40">
        <f>$G622+$H622+IF(ISBLANK($E622),0,$F622*VLOOKUP($E622,'INFO_Matières recyclables'!$F$4:$H$5,2,0))</f>
        <v>0</v>
      </c>
      <c r="T622" s="40">
        <f>$I622+$J622+$K622+$L622+$M622+$N622+$O622+$P622+$Q622+$F622+IF(ISBLANK($E622),0,$F622*(1-VLOOKUP($E622,'INFO_Matières recyclables'!F611:H612,2,0)))</f>
        <v>0</v>
      </c>
      <c r="U622" s="40">
        <f>$G622+$I622+$J622+$K622+$L622+$M622+IF(ISBLANK($E622),0,$F622*VLOOKUP($E622,'INFO_Matières recyclables'!$F$4:$H$5,3,0))</f>
        <v>0</v>
      </c>
      <c r="V622" s="40">
        <f>$H622+$N622+$O622+$P622+$Q622+IF(ISBLANK($E622),0,$F622*(1-VLOOKUP($E622,'INFO_Matières recyclables'!F611:H612,3,0)))</f>
        <v>0</v>
      </c>
    </row>
    <row r="623" spans="2:22" x14ac:dyDescent="0.3">
      <c r="B623" s="5"/>
      <c r="C623" s="5"/>
      <c r="D623" s="25"/>
      <c r="E623" s="35"/>
      <c r="F623" s="108"/>
      <c r="G623" s="111"/>
      <c r="H623" s="33"/>
      <c r="I623" s="33"/>
      <c r="J623" s="33"/>
      <c r="K623" s="33"/>
      <c r="L623" s="33"/>
      <c r="M623" s="33"/>
      <c r="N623" s="33"/>
      <c r="O623" s="33"/>
      <c r="P623" s="33"/>
      <c r="Q623" s="112"/>
      <c r="S623" s="40">
        <f>$G623+$H623+IF(ISBLANK($E623),0,$F623*VLOOKUP($E623,'INFO_Matières recyclables'!$F$4:$H$5,2,0))</f>
        <v>0</v>
      </c>
      <c r="T623" s="40">
        <f>$I623+$J623+$K623+$L623+$M623+$N623+$O623+$P623+$Q623+$F623+IF(ISBLANK($E623),0,$F623*(1-VLOOKUP($E623,'INFO_Matières recyclables'!F612:H613,2,0)))</f>
        <v>0</v>
      </c>
      <c r="U623" s="40">
        <f>$G623+$I623+$J623+$K623+$L623+$M623+IF(ISBLANK($E623),0,$F623*VLOOKUP($E623,'INFO_Matières recyclables'!$F$4:$H$5,3,0))</f>
        <v>0</v>
      </c>
      <c r="V623" s="40">
        <f>$H623+$N623+$O623+$P623+$Q623+IF(ISBLANK($E623),0,$F623*(1-VLOOKUP($E623,'INFO_Matières recyclables'!F612:H613,3,0)))</f>
        <v>0</v>
      </c>
    </row>
    <row r="624" spans="2:22" x14ac:dyDescent="0.3">
      <c r="B624" s="5"/>
      <c r="C624" s="5"/>
      <c r="D624" s="25"/>
      <c r="E624" s="35"/>
      <c r="F624" s="108"/>
      <c r="G624" s="111"/>
      <c r="H624" s="33"/>
      <c r="I624" s="33"/>
      <c r="J624" s="33"/>
      <c r="K624" s="33"/>
      <c r="L624" s="33"/>
      <c r="M624" s="33"/>
      <c r="N624" s="33"/>
      <c r="O624" s="33"/>
      <c r="P624" s="33"/>
      <c r="Q624" s="112"/>
      <c r="S624" s="40">
        <f>$G624+$H624+IF(ISBLANK($E624),0,$F624*VLOOKUP($E624,'INFO_Matières recyclables'!$F$4:$H$5,2,0))</f>
        <v>0</v>
      </c>
      <c r="T624" s="40">
        <f>$I624+$J624+$K624+$L624+$M624+$N624+$O624+$P624+$Q624+$F624+IF(ISBLANK($E624),0,$F624*(1-VLOOKUP($E624,'INFO_Matières recyclables'!F613:H614,2,0)))</f>
        <v>0</v>
      </c>
      <c r="U624" s="40">
        <f>$G624+$I624+$J624+$K624+$L624+$M624+IF(ISBLANK($E624),0,$F624*VLOOKUP($E624,'INFO_Matières recyclables'!$F$4:$H$5,3,0))</f>
        <v>0</v>
      </c>
      <c r="V624" s="40">
        <f>$H624+$N624+$O624+$P624+$Q624+IF(ISBLANK($E624),0,$F624*(1-VLOOKUP($E624,'INFO_Matières recyclables'!F613:H614,3,0)))</f>
        <v>0</v>
      </c>
    </row>
    <row r="625" spans="2:22" x14ac:dyDescent="0.3">
      <c r="B625" s="5"/>
      <c r="C625" s="5"/>
      <c r="D625" s="25"/>
      <c r="E625" s="35"/>
      <c r="F625" s="108"/>
      <c r="G625" s="111"/>
      <c r="H625" s="33"/>
      <c r="I625" s="33"/>
      <c r="J625" s="33"/>
      <c r="K625" s="33"/>
      <c r="L625" s="33"/>
      <c r="M625" s="33"/>
      <c r="N625" s="33"/>
      <c r="O625" s="33"/>
      <c r="P625" s="33"/>
      <c r="Q625" s="112"/>
      <c r="S625" s="40">
        <f>$G625+$H625+IF(ISBLANK($E625),0,$F625*VLOOKUP($E625,'INFO_Matières recyclables'!$F$4:$H$5,2,0))</f>
        <v>0</v>
      </c>
      <c r="T625" s="40">
        <f>$I625+$J625+$K625+$L625+$M625+$N625+$O625+$P625+$Q625+$F625+IF(ISBLANK($E625),0,$F625*(1-VLOOKUP($E625,'INFO_Matières recyclables'!F614:H615,2,0)))</f>
        <v>0</v>
      </c>
      <c r="U625" s="40">
        <f>$G625+$I625+$J625+$K625+$L625+$M625+IF(ISBLANK($E625),0,$F625*VLOOKUP($E625,'INFO_Matières recyclables'!$F$4:$H$5,3,0))</f>
        <v>0</v>
      </c>
      <c r="V625" s="40">
        <f>$H625+$N625+$O625+$P625+$Q625+IF(ISBLANK($E625),0,$F625*(1-VLOOKUP($E625,'INFO_Matières recyclables'!F614:H615,3,0)))</f>
        <v>0</v>
      </c>
    </row>
    <row r="626" spans="2:22" x14ac:dyDescent="0.3">
      <c r="B626" s="5"/>
      <c r="C626" s="5"/>
      <c r="D626" s="25"/>
      <c r="E626" s="35"/>
      <c r="F626" s="108"/>
      <c r="G626" s="111"/>
      <c r="H626" s="33"/>
      <c r="I626" s="33"/>
      <c r="J626" s="33"/>
      <c r="K626" s="33"/>
      <c r="L626" s="33"/>
      <c r="M626" s="33"/>
      <c r="N626" s="33"/>
      <c r="O626" s="33"/>
      <c r="P626" s="33"/>
      <c r="Q626" s="112"/>
      <c r="S626" s="40">
        <f>$G626+$H626+IF(ISBLANK($E626),0,$F626*VLOOKUP($E626,'INFO_Matières recyclables'!$F$4:$H$5,2,0))</f>
        <v>0</v>
      </c>
      <c r="T626" s="40">
        <f>$I626+$J626+$K626+$L626+$M626+$N626+$O626+$P626+$Q626+$F626+IF(ISBLANK($E626),0,$F626*(1-VLOOKUP($E626,'INFO_Matières recyclables'!F615:H616,2,0)))</f>
        <v>0</v>
      </c>
      <c r="U626" s="40">
        <f>$G626+$I626+$J626+$K626+$L626+$M626+IF(ISBLANK($E626),0,$F626*VLOOKUP($E626,'INFO_Matières recyclables'!$F$4:$H$5,3,0))</f>
        <v>0</v>
      </c>
      <c r="V626" s="40">
        <f>$H626+$N626+$O626+$P626+$Q626+IF(ISBLANK($E626),0,$F626*(1-VLOOKUP($E626,'INFO_Matières recyclables'!F615:H616,3,0)))</f>
        <v>0</v>
      </c>
    </row>
    <row r="627" spans="2:22" x14ac:dyDescent="0.3">
      <c r="B627" s="5"/>
      <c r="C627" s="5"/>
      <c r="D627" s="25"/>
      <c r="E627" s="35"/>
      <c r="F627" s="108"/>
      <c r="G627" s="111"/>
      <c r="H627" s="33"/>
      <c r="I627" s="33"/>
      <c r="J627" s="33"/>
      <c r="K627" s="33"/>
      <c r="L627" s="33"/>
      <c r="M627" s="33"/>
      <c r="N627" s="33"/>
      <c r="O627" s="33"/>
      <c r="P627" s="33"/>
      <c r="Q627" s="112"/>
      <c r="S627" s="40">
        <f>$G627+$H627+IF(ISBLANK($E627),0,$F627*VLOOKUP($E627,'INFO_Matières recyclables'!$F$4:$H$5,2,0))</f>
        <v>0</v>
      </c>
      <c r="T627" s="40">
        <f>$I627+$J627+$K627+$L627+$M627+$N627+$O627+$P627+$Q627+$F627+IF(ISBLANK($E627),0,$F627*(1-VLOOKUP($E627,'INFO_Matières recyclables'!F616:H617,2,0)))</f>
        <v>0</v>
      </c>
      <c r="U627" s="40">
        <f>$G627+$I627+$J627+$K627+$L627+$M627+IF(ISBLANK($E627),0,$F627*VLOOKUP($E627,'INFO_Matières recyclables'!$F$4:$H$5,3,0))</f>
        <v>0</v>
      </c>
      <c r="V627" s="40">
        <f>$H627+$N627+$O627+$P627+$Q627+IF(ISBLANK($E627),0,$F627*(1-VLOOKUP($E627,'INFO_Matières recyclables'!F616:H617,3,0)))</f>
        <v>0</v>
      </c>
    </row>
    <row r="628" spans="2:22" x14ac:dyDescent="0.3">
      <c r="B628" s="5"/>
      <c r="C628" s="5"/>
      <c r="D628" s="25"/>
      <c r="E628" s="35"/>
      <c r="F628" s="108"/>
      <c r="G628" s="111"/>
      <c r="H628" s="33"/>
      <c r="I628" s="33"/>
      <c r="J628" s="33"/>
      <c r="K628" s="33"/>
      <c r="L628" s="33"/>
      <c r="M628" s="33"/>
      <c r="N628" s="33"/>
      <c r="O628" s="33"/>
      <c r="P628" s="33"/>
      <c r="Q628" s="112"/>
      <c r="S628" s="40">
        <f>$G628+$H628+IF(ISBLANK($E628),0,$F628*VLOOKUP($E628,'INFO_Matières recyclables'!$F$4:$H$5,2,0))</f>
        <v>0</v>
      </c>
      <c r="T628" s="40">
        <f>$I628+$J628+$K628+$L628+$M628+$N628+$O628+$P628+$Q628+$F628+IF(ISBLANK($E628),0,$F628*(1-VLOOKUP($E628,'INFO_Matières recyclables'!F617:H618,2,0)))</f>
        <v>0</v>
      </c>
      <c r="U628" s="40">
        <f>$G628+$I628+$J628+$K628+$L628+$M628+IF(ISBLANK($E628),0,$F628*VLOOKUP($E628,'INFO_Matières recyclables'!$F$4:$H$5,3,0))</f>
        <v>0</v>
      </c>
      <c r="V628" s="40">
        <f>$H628+$N628+$O628+$P628+$Q628+IF(ISBLANK($E628),0,$F628*(1-VLOOKUP($E628,'INFO_Matières recyclables'!F617:H618,3,0)))</f>
        <v>0</v>
      </c>
    </row>
    <row r="629" spans="2:22" x14ac:dyDescent="0.3">
      <c r="B629" s="5"/>
      <c r="C629" s="5"/>
      <c r="D629" s="25"/>
      <c r="E629" s="35"/>
      <c r="F629" s="108"/>
      <c r="G629" s="111"/>
      <c r="H629" s="33"/>
      <c r="I629" s="33"/>
      <c r="J629" s="33"/>
      <c r="K629" s="33"/>
      <c r="L629" s="33"/>
      <c r="M629" s="33"/>
      <c r="N629" s="33"/>
      <c r="O629" s="33"/>
      <c r="P629" s="33"/>
      <c r="Q629" s="112"/>
      <c r="S629" s="40">
        <f>$G629+$H629+IF(ISBLANK($E629),0,$F629*VLOOKUP($E629,'INFO_Matières recyclables'!$F$4:$H$5,2,0))</f>
        <v>0</v>
      </c>
      <c r="T629" s="40">
        <f>$I629+$J629+$K629+$L629+$M629+$N629+$O629+$P629+$Q629+$F629+IF(ISBLANK($E629),0,$F629*(1-VLOOKUP($E629,'INFO_Matières recyclables'!F618:H619,2,0)))</f>
        <v>0</v>
      </c>
      <c r="U629" s="40">
        <f>$G629+$I629+$J629+$K629+$L629+$M629+IF(ISBLANK($E629),0,$F629*VLOOKUP($E629,'INFO_Matières recyclables'!$F$4:$H$5,3,0))</f>
        <v>0</v>
      </c>
      <c r="V629" s="40">
        <f>$H629+$N629+$O629+$P629+$Q629+IF(ISBLANK($E629),0,$F629*(1-VLOOKUP($E629,'INFO_Matières recyclables'!F618:H619,3,0)))</f>
        <v>0</v>
      </c>
    </row>
    <row r="630" spans="2:22" x14ac:dyDescent="0.3">
      <c r="B630" s="5"/>
      <c r="C630" s="5"/>
      <c r="D630" s="25"/>
      <c r="E630" s="35"/>
      <c r="F630" s="108"/>
      <c r="G630" s="111"/>
      <c r="H630" s="33"/>
      <c r="I630" s="33"/>
      <c r="J630" s="33"/>
      <c r="K630" s="33"/>
      <c r="L630" s="33"/>
      <c r="M630" s="33"/>
      <c r="N630" s="33"/>
      <c r="O630" s="33"/>
      <c r="P630" s="33"/>
      <c r="Q630" s="112"/>
      <c r="S630" s="40">
        <f>$G630+$H630+IF(ISBLANK($E630),0,$F630*VLOOKUP($E630,'INFO_Matières recyclables'!$F$4:$H$5,2,0))</f>
        <v>0</v>
      </c>
      <c r="T630" s="40">
        <f>$I630+$J630+$K630+$L630+$M630+$N630+$O630+$P630+$Q630+$F630+IF(ISBLANK($E630),0,$F630*(1-VLOOKUP($E630,'INFO_Matières recyclables'!F619:H620,2,0)))</f>
        <v>0</v>
      </c>
      <c r="U630" s="40">
        <f>$G630+$I630+$J630+$K630+$L630+$M630+IF(ISBLANK($E630),0,$F630*VLOOKUP($E630,'INFO_Matières recyclables'!$F$4:$H$5,3,0))</f>
        <v>0</v>
      </c>
      <c r="V630" s="40">
        <f>$H630+$N630+$O630+$P630+$Q630+IF(ISBLANK($E630),0,$F630*(1-VLOOKUP($E630,'INFO_Matières recyclables'!F619:H620,3,0)))</f>
        <v>0</v>
      </c>
    </row>
    <row r="631" spans="2:22" x14ac:dyDescent="0.3">
      <c r="B631" s="5"/>
      <c r="C631" s="5"/>
      <c r="D631" s="25"/>
      <c r="E631" s="35"/>
      <c r="F631" s="108"/>
      <c r="G631" s="111"/>
      <c r="H631" s="33"/>
      <c r="I631" s="33"/>
      <c r="J631" s="33"/>
      <c r="K631" s="33"/>
      <c r="L631" s="33"/>
      <c r="M631" s="33"/>
      <c r="N631" s="33"/>
      <c r="O631" s="33"/>
      <c r="P631" s="33"/>
      <c r="Q631" s="112"/>
      <c r="S631" s="40">
        <f>$G631+$H631+IF(ISBLANK($E631),0,$F631*VLOOKUP($E631,'INFO_Matières recyclables'!$F$4:$H$5,2,0))</f>
        <v>0</v>
      </c>
      <c r="T631" s="40">
        <f>$I631+$J631+$K631+$L631+$M631+$N631+$O631+$P631+$Q631+$F631+IF(ISBLANK($E631),0,$F631*(1-VLOOKUP($E631,'INFO_Matières recyclables'!F620:H621,2,0)))</f>
        <v>0</v>
      </c>
      <c r="U631" s="40">
        <f>$G631+$I631+$J631+$K631+$L631+$M631+IF(ISBLANK($E631),0,$F631*VLOOKUP($E631,'INFO_Matières recyclables'!$F$4:$H$5,3,0))</f>
        <v>0</v>
      </c>
      <c r="V631" s="40">
        <f>$H631+$N631+$O631+$P631+$Q631+IF(ISBLANK($E631),0,$F631*(1-VLOOKUP($E631,'INFO_Matières recyclables'!F620:H621,3,0)))</f>
        <v>0</v>
      </c>
    </row>
    <row r="632" spans="2:22" x14ac:dyDescent="0.3">
      <c r="B632" s="5"/>
      <c r="C632" s="5"/>
      <c r="D632" s="25"/>
      <c r="E632" s="35"/>
      <c r="F632" s="108"/>
      <c r="G632" s="111"/>
      <c r="H632" s="33"/>
      <c r="I632" s="33"/>
      <c r="J632" s="33"/>
      <c r="K632" s="33"/>
      <c r="L632" s="33"/>
      <c r="M632" s="33"/>
      <c r="N632" s="33"/>
      <c r="O632" s="33"/>
      <c r="P632" s="33"/>
      <c r="Q632" s="112"/>
      <c r="S632" s="40">
        <f>$G632+$H632+IF(ISBLANK($E632),0,$F632*VLOOKUP($E632,'INFO_Matières recyclables'!$F$4:$H$5,2,0))</f>
        <v>0</v>
      </c>
      <c r="T632" s="40">
        <f>$I632+$J632+$K632+$L632+$M632+$N632+$O632+$P632+$Q632+$F632+IF(ISBLANK($E632),0,$F632*(1-VLOOKUP($E632,'INFO_Matières recyclables'!F621:H622,2,0)))</f>
        <v>0</v>
      </c>
      <c r="U632" s="40">
        <f>$G632+$I632+$J632+$K632+$L632+$M632+IF(ISBLANK($E632),0,$F632*VLOOKUP($E632,'INFO_Matières recyclables'!$F$4:$H$5,3,0))</f>
        <v>0</v>
      </c>
      <c r="V632" s="40">
        <f>$H632+$N632+$O632+$P632+$Q632+IF(ISBLANK($E632),0,$F632*(1-VLOOKUP($E632,'INFO_Matières recyclables'!F621:H622,3,0)))</f>
        <v>0</v>
      </c>
    </row>
    <row r="633" spans="2:22" x14ac:dyDescent="0.3">
      <c r="B633" s="5"/>
      <c r="C633" s="5"/>
      <c r="D633" s="25"/>
      <c r="E633" s="35"/>
      <c r="F633" s="108"/>
      <c r="G633" s="111"/>
      <c r="H633" s="33"/>
      <c r="I633" s="33"/>
      <c r="J633" s="33"/>
      <c r="K633" s="33"/>
      <c r="L633" s="33"/>
      <c r="M633" s="33"/>
      <c r="N633" s="33"/>
      <c r="O633" s="33"/>
      <c r="P633" s="33"/>
      <c r="Q633" s="112"/>
      <c r="S633" s="40">
        <f>$G633+$H633+IF(ISBLANK($E633),0,$F633*VLOOKUP($E633,'INFO_Matières recyclables'!$F$4:$H$5,2,0))</f>
        <v>0</v>
      </c>
      <c r="T633" s="40">
        <f>$I633+$J633+$K633+$L633+$M633+$N633+$O633+$P633+$Q633+$F633+IF(ISBLANK($E633),0,$F633*(1-VLOOKUP($E633,'INFO_Matières recyclables'!F622:H623,2,0)))</f>
        <v>0</v>
      </c>
      <c r="U633" s="40">
        <f>$G633+$I633+$J633+$K633+$L633+$M633+IF(ISBLANK($E633),0,$F633*VLOOKUP($E633,'INFO_Matières recyclables'!$F$4:$H$5,3,0))</f>
        <v>0</v>
      </c>
      <c r="V633" s="40">
        <f>$H633+$N633+$O633+$P633+$Q633+IF(ISBLANK($E633),0,$F633*(1-VLOOKUP($E633,'INFO_Matières recyclables'!F622:H623,3,0)))</f>
        <v>0</v>
      </c>
    </row>
    <row r="634" spans="2:22" x14ac:dyDescent="0.3">
      <c r="B634" s="5"/>
      <c r="C634" s="5"/>
      <c r="D634" s="25"/>
      <c r="E634" s="35"/>
      <c r="F634" s="108"/>
      <c r="G634" s="111"/>
      <c r="H634" s="33"/>
      <c r="I634" s="33"/>
      <c r="J634" s="33"/>
      <c r="K634" s="33"/>
      <c r="L634" s="33"/>
      <c r="M634" s="33"/>
      <c r="N634" s="33"/>
      <c r="O634" s="33"/>
      <c r="P634" s="33"/>
      <c r="Q634" s="112"/>
      <c r="S634" s="40">
        <f>$G634+$H634+IF(ISBLANK($E634),0,$F634*VLOOKUP($E634,'INFO_Matières recyclables'!$F$4:$H$5,2,0))</f>
        <v>0</v>
      </c>
      <c r="T634" s="40">
        <f>$I634+$J634+$K634+$L634+$M634+$N634+$O634+$P634+$Q634+$F634+IF(ISBLANK($E634),0,$F634*(1-VLOOKUP($E634,'INFO_Matières recyclables'!F623:H624,2,0)))</f>
        <v>0</v>
      </c>
      <c r="U634" s="40">
        <f>$G634+$I634+$J634+$K634+$L634+$M634+IF(ISBLANK($E634),0,$F634*VLOOKUP($E634,'INFO_Matières recyclables'!$F$4:$H$5,3,0))</f>
        <v>0</v>
      </c>
      <c r="V634" s="40">
        <f>$H634+$N634+$O634+$P634+$Q634+IF(ISBLANK($E634),0,$F634*(1-VLOOKUP($E634,'INFO_Matières recyclables'!F623:H624,3,0)))</f>
        <v>0</v>
      </c>
    </row>
    <row r="635" spans="2:22" x14ac:dyDescent="0.3">
      <c r="B635" s="5"/>
      <c r="C635" s="5"/>
      <c r="D635" s="25"/>
      <c r="E635" s="35"/>
      <c r="F635" s="108"/>
      <c r="G635" s="111"/>
      <c r="H635" s="33"/>
      <c r="I635" s="33"/>
      <c r="J635" s="33"/>
      <c r="K635" s="33"/>
      <c r="L635" s="33"/>
      <c r="M635" s="33"/>
      <c r="N635" s="33"/>
      <c r="O635" s="33"/>
      <c r="P635" s="33"/>
      <c r="Q635" s="112"/>
      <c r="S635" s="40">
        <f>$G635+$H635+IF(ISBLANK($E635),0,$F635*VLOOKUP($E635,'INFO_Matières recyclables'!$F$4:$H$5,2,0))</f>
        <v>0</v>
      </c>
      <c r="T635" s="40">
        <f>$I635+$J635+$K635+$L635+$M635+$N635+$O635+$P635+$Q635+$F635+IF(ISBLANK($E635),0,$F635*(1-VLOOKUP($E635,'INFO_Matières recyclables'!F624:H625,2,0)))</f>
        <v>0</v>
      </c>
      <c r="U635" s="40">
        <f>$G635+$I635+$J635+$K635+$L635+$M635+IF(ISBLANK($E635),0,$F635*VLOOKUP($E635,'INFO_Matières recyclables'!$F$4:$H$5,3,0))</f>
        <v>0</v>
      </c>
      <c r="V635" s="40">
        <f>$H635+$N635+$O635+$P635+$Q635+IF(ISBLANK($E635),0,$F635*(1-VLOOKUP($E635,'INFO_Matières recyclables'!F624:H625,3,0)))</f>
        <v>0</v>
      </c>
    </row>
    <row r="636" spans="2:22" x14ac:dyDescent="0.3">
      <c r="B636" s="5"/>
      <c r="C636" s="5"/>
      <c r="D636" s="25"/>
      <c r="E636" s="35"/>
      <c r="F636" s="108"/>
      <c r="G636" s="111"/>
      <c r="H636" s="33"/>
      <c r="I636" s="33"/>
      <c r="J636" s="33"/>
      <c r="K636" s="33"/>
      <c r="L636" s="33"/>
      <c r="M636" s="33"/>
      <c r="N636" s="33"/>
      <c r="O636" s="33"/>
      <c r="P636" s="33"/>
      <c r="Q636" s="112"/>
      <c r="S636" s="40">
        <f>$G636+$H636+IF(ISBLANK($E636),0,$F636*VLOOKUP($E636,'INFO_Matières recyclables'!$F$4:$H$5,2,0))</f>
        <v>0</v>
      </c>
      <c r="T636" s="40">
        <f>$I636+$J636+$K636+$L636+$M636+$N636+$O636+$P636+$Q636+$F636+IF(ISBLANK($E636),0,$F636*(1-VLOOKUP($E636,'INFO_Matières recyclables'!F625:H626,2,0)))</f>
        <v>0</v>
      </c>
      <c r="U636" s="40">
        <f>$G636+$I636+$J636+$K636+$L636+$M636+IF(ISBLANK($E636),0,$F636*VLOOKUP($E636,'INFO_Matières recyclables'!$F$4:$H$5,3,0))</f>
        <v>0</v>
      </c>
      <c r="V636" s="40">
        <f>$H636+$N636+$O636+$P636+$Q636+IF(ISBLANK($E636),0,$F636*(1-VLOOKUP($E636,'INFO_Matières recyclables'!F625:H626,3,0)))</f>
        <v>0</v>
      </c>
    </row>
    <row r="637" spans="2:22" x14ac:dyDescent="0.3">
      <c r="B637" s="5"/>
      <c r="C637" s="5"/>
      <c r="D637" s="25"/>
      <c r="E637" s="35"/>
      <c r="F637" s="108"/>
      <c r="G637" s="111"/>
      <c r="H637" s="33"/>
      <c r="I637" s="33"/>
      <c r="J637" s="33"/>
      <c r="K637" s="33"/>
      <c r="L637" s="33"/>
      <c r="M637" s="33"/>
      <c r="N637" s="33"/>
      <c r="O637" s="33"/>
      <c r="P637" s="33"/>
      <c r="Q637" s="112"/>
      <c r="S637" s="40">
        <f>$G637+$H637+IF(ISBLANK($E637),0,$F637*VLOOKUP($E637,'INFO_Matières recyclables'!$F$4:$H$5,2,0))</f>
        <v>0</v>
      </c>
      <c r="T637" s="40">
        <f>$I637+$J637+$K637+$L637+$M637+$N637+$O637+$P637+$Q637+$F637+IF(ISBLANK($E637),0,$F637*(1-VLOOKUP($E637,'INFO_Matières recyclables'!F626:H627,2,0)))</f>
        <v>0</v>
      </c>
      <c r="U637" s="40">
        <f>$G637+$I637+$J637+$K637+$L637+$M637+IF(ISBLANK($E637),0,$F637*VLOOKUP($E637,'INFO_Matières recyclables'!$F$4:$H$5,3,0))</f>
        <v>0</v>
      </c>
      <c r="V637" s="40">
        <f>$H637+$N637+$O637+$P637+$Q637+IF(ISBLANK($E637),0,$F637*(1-VLOOKUP($E637,'INFO_Matières recyclables'!F626:H627,3,0)))</f>
        <v>0</v>
      </c>
    </row>
    <row r="638" spans="2:22" x14ac:dyDescent="0.3">
      <c r="B638" s="5"/>
      <c r="C638" s="5"/>
      <c r="D638" s="25"/>
      <c r="E638" s="35"/>
      <c r="F638" s="108"/>
      <c r="G638" s="111"/>
      <c r="H638" s="33"/>
      <c r="I638" s="33"/>
      <c r="J638" s="33"/>
      <c r="K638" s="33"/>
      <c r="L638" s="33"/>
      <c r="M638" s="33"/>
      <c r="N638" s="33"/>
      <c r="O638" s="33"/>
      <c r="P638" s="33"/>
      <c r="Q638" s="112"/>
      <c r="S638" s="40">
        <f>$G638+$H638+IF(ISBLANK($E638),0,$F638*VLOOKUP($E638,'INFO_Matières recyclables'!$F$4:$H$5,2,0))</f>
        <v>0</v>
      </c>
      <c r="T638" s="40">
        <f>$I638+$J638+$K638+$L638+$M638+$N638+$O638+$P638+$Q638+$F638+IF(ISBLANK($E638),0,$F638*(1-VLOOKUP($E638,'INFO_Matières recyclables'!F627:H628,2,0)))</f>
        <v>0</v>
      </c>
      <c r="U638" s="40">
        <f>$G638+$I638+$J638+$K638+$L638+$M638+IF(ISBLANK($E638),0,$F638*VLOOKUP($E638,'INFO_Matières recyclables'!$F$4:$H$5,3,0))</f>
        <v>0</v>
      </c>
      <c r="V638" s="40">
        <f>$H638+$N638+$O638+$P638+$Q638+IF(ISBLANK($E638),0,$F638*(1-VLOOKUP($E638,'INFO_Matières recyclables'!F627:H628,3,0)))</f>
        <v>0</v>
      </c>
    </row>
    <row r="639" spans="2:22" x14ac:dyDescent="0.3">
      <c r="B639" s="5"/>
      <c r="C639" s="5"/>
      <c r="D639" s="25"/>
      <c r="E639" s="35"/>
      <c r="F639" s="108"/>
      <c r="G639" s="111"/>
      <c r="H639" s="33"/>
      <c r="I639" s="33"/>
      <c r="J639" s="33"/>
      <c r="K639" s="33"/>
      <c r="L639" s="33"/>
      <c r="M639" s="33"/>
      <c r="N639" s="33"/>
      <c r="O639" s="33"/>
      <c r="P639" s="33"/>
      <c r="Q639" s="112"/>
      <c r="S639" s="40">
        <f>$G639+$H639+IF(ISBLANK($E639),0,$F639*VLOOKUP($E639,'INFO_Matières recyclables'!$F$4:$H$5,2,0))</f>
        <v>0</v>
      </c>
      <c r="T639" s="40">
        <f>$I639+$J639+$K639+$L639+$M639+$N639+$O639+$P639+$Q639+$F639+IF(ISBLANK($E639),0,$F639*(1-VLOOKUP($E639,'INFO_Matières recyclables'!F628:H629,2,0)))</f>
        <v>0</v>
      </c>
      <c r="U639" s="40">
        <f>$G639+$I639+$J639+$K639+$L639+$M639+IF(ISBLANK($E639),0,$F639*VLOOKUP($E639,'INFO_Matières recyclables'!$F$4:$H$5,3,0))</f>
        <v>0</v>
      </c>
      <c r="V639" s="40">
        <f>$H639+$N639+$O639+$P639+$Q639+IF(ISBLANK($E639),0,$F639*(1-VLOOKUP($E639,'INFO_Matières recyclables'!F628:H629,3,0)))</f>
        <v>0</v>
      </c>
    </row>
    <row r="640" spans="2:22" x14ac:dyDescent="0.3">
      <c r="B640" s="5"/>
      <c r="C640" s="5"/>
      <c r="D640" s="25"/>
      <c r="E640" s="35"/>
      <c r="F640" s="108"/>
      <c r="G640" s="111"/>
      <c r="H640" s="33"/>
      <c r="I640" s="33"/>
      <c r="J640" s="33"/>
      <c r="K640" s="33"/>
      <c r="L640" s="33"/>
      <c r="M640" s="33"/>
      <c r="N640" s="33"/>
      <c r="O640" s="33"/>
      <c r="P640" s="33"/>
      <c r="Q640" s="112"/>
      <c r="S640" s="40">
        <f>$G640+$H640+IF(ISBLANK($E640),0,$F640*VLOOKUP($E640,'INFO_Matières recyclables'!$F$4:$H$5,2,0))</f>
        <v>0</v>
      </c>
      <c r="T640" s="40">
        <f>$I640+$J640+$K640+$L640+$M640+$N640+$O640+$P640+$Q640+$F640+IF(ISBLANK($E640),0,$F640*(1-VLOOKUP($E640,'INFO_Matières recyclables'!F629:H630,2,0)))</f>
        <v>0</v>
      </c>
      <c r="U640" s="40">
        <f>$G640+$I640+$J640+$K640+$L640+$M640+IF(ISBLANK($E640),0,$F640*VLOOKUP($E640,'INFO_Matières recyclables'!$F$4:$H$5,3,0))</f>
        <v>0</v>
      </c>
      <c r="V640" s="40">
        <f>$H640+$N640+$O640+$P640+$Q640+IF(ISBLANK($E640),0,$F640*(1-VLOOKUP($E640,'INFO_Matières recyclables'!F629:H630,3,0)))</f>
        <v>0</v>
      </c>
    </row>
    <row r="641" spans="2:22" x14ac:dyDescent="0.3">
      <c r="B641" s="5"/>
      <c r="C641" s="5"/>
      <c r="D641" s="25"/>
      <c r="E641" s="35"/>
      <c r="F641" s="108"/>
      <c r="G641" s="111"/>
      <c r="H641" s="33"/>
      <c r="I641" s="33"/>
      <c r="J641" s="33"/>
      <c r="K641" s="33"/>
      <c r="L641" s="33"/>
      <c r="M641" s="33"/>
      <c r="N641" s="33"/>
      <c r="O641" s="33"/>
      <c r="P641" s="33"/>
      <c r="Q641" s="112"/>
      <c r="S641" s="40">
        <f>$G641+$H641+IF(ISBLANK($E641),0,$F641*VLOOKUP($E641,'INFO_Matières recyclables'!$F$4:$H$5,2,0))</f>
        <v>0</v>
      </c>
      <c r="T641" s="40">
        <f>$I641+$J641+$K641+$L641+$M641+$N641+$O641+$P641+$Q641+$F641+IF(ISBLANK($E641),0,$F641*(1-VLOOKUP($E641,'INFO_Matières recyclables'!F630:H631,2,0)))</f>
        <v>0</v>
      </c>
      <c r="U641" s="40">
        <f>$G641+$I641+$J641+$K641+$L641+$M641+IF(ISBLANK($E641),0,$F641*VLOOKUP($E641,'INFO_Matières recyclables'!$F$4:$H$5,3,0))</f>
        <v>0</v>
      </c>
      <c r="V641" s="40">
        <f>$H641+$N641+$O641+$P641+$Q641+IF(ISBLANK($E641),0,$F641*(1-VLOOKUP($E641,'INFO_Matières recyclables'!F630:H631,3,0)))</f>
        <v>0</v>
      </c>
    </row>
    <row r="642" spans="2:22" x14ac:dyDescent="0.3">
      <c r="B642" s="5"/>
      <c r="C642" s="5"/>
      <c r="D642" s="25"/>
      <c r="E642" s="35"/>
      <c r="F642" s="108"/>
      <c r="G642" s="111"/>
      <c r="H642" s="33"/>
      <c r="I642" s="33"/>
      <c r="J642" s="33"/>
      <c r="K642" s="33"/>
      <c r="L642" s="33"/>
      <c r="M642" s="33"/>
      <c r="N642" s="33"/>
      <c r="O642" s="33"/>
      <c r="P642" s="33"/>
      <c r="Q642" s="112"/>
      <c r="S642" s="40">
        <f>$G642+$H642+IF(ISBLANK($E642),0,$F642*VLOOKUP($E642,'INFO_Matières recyclables'!$F$4:$H$5,2,0))</f>
        <v>0</v>
      </c>
      <c r="T642" s="40">
        <f>$I642+$J642+$K642+$L642+$M642+$N642+$O642+$P642+$Q642+$F642+IF(ISBLANK($E642),0,$F642*(1-VLOOKUP($E642,'INFO_Matières recyclables'!F631:H632,2,0)))</f>
        <v>0</v>
      </c>
      <c r="U642" s="40">
        <f>$G642+$I642+$J642+$K642+$L642+$M642+IF(ISBLANK($E642),0,$F642*VLOOKUP($E642,'INFO_Matières recyclables'!$F$4:$H$5,3,0))</f>
        <v>0</v>
      </c>
      <c r="V642" s="40">
        <f>$H642+$N642+$O642+$P642+$Q642+IF(ISBLANK($E642),0,$F642*(1-VLOOKUP($E642,'INFO_Matières recyclables'!F631:H632,3,0)))</f>
        <v>0</v>
      </c>
    </row>
    <row r="643" spans="2:22" x14ac:dyDescent="0.3">
      <c r="B643" s="5"/>
      <c r="C643" s="5"/>
      <c r="D643" s="25"/>
      <c r="E643" s="35"/>
      <c r="F643" s="108"/>
      <c r="G643" s="111"/>
      <c r="H643" s="33"/>
      <c r="I643" s="33"/>
      <c r="J643" s="33"/>
      <c r="K643" s="33"/>
      <c r="L643" s="33"/>
      <c r="M643" s="33"/>
      <c r="N643" s="33"/>
      <c r="O643" s="33"/>
      <c r="P643" s="33"/>
      <c r="Q643" s="112"/>
      <c r="S643" s="40">
        <f>$G643+$H643+IF(ISBLANK($E643),0,$F643*VLOOKUP($E643,'INFO_Matières recyclables'!$F$4:$H$5,2,0))</f>
        <v>0</v>
      </c>
      <c r="T643" s="40">
        <f>$I643+$J643+$K643+$L643+$M643+$N643+$O643+$P643+$Q643+$F643+IF(ISBLANK($E643),0,$F643*(1-VLOOKUP($E643,'INFO_Matières recyclables'!F632:H633,2,0)))</f>
        <v>0</v>
      </c>
      <c r="U643" s="40">
        <f>$G643+$I643+$J643+$K643+$L643+$M643+IF(ISBLANK($E643),0,$F643*VLOOKUP($E643,'INFO_Matières recyclables'!$F$4:$H$5,3,0))</f>
        <v>0</v>
      </c>
      <c r="V643" s="40">
        <f>$H643+$N643+$O643+$P643+$Q643+IF(ISBLANK($E643),0,$F643*(1-VLOOKUP($E643,'INFO_Matières recyclables'!F632:H633,3,0)))</f>
        <v>0</v>
      </c>
    </row>
    <row r="644" spans="2:22" x14ac:dyDescent="0.3">
      <c r="B644" s="5"/>
      <c r="C644" s="5"/>
      <c r="D644" s="25"/>
      <c r="E644" s="35"/>
      <c r="F644" s="108"/>
      <c r="G644" s="111"/>
      <c r="H644" s="33"/>
      <c r="I644" s="33"/>
      <c r="J644" s="33"/>
      <c r="K644" s="33"/>
      <c r="L644" s="33"/>
      <c r="M644" s="33"/>
      <c r="N644" s="33"/>
      <c r="O644" s="33"/>
      <c r="P644" s="33"/>
      <c r="Q644" s="112"/>
      <c r="S644" s="40">
        <f>$G644+$H644+IF(ISBLANK($E644),0,$F644*VLOOKUP($E644,'INFO_Matières recyclables'!$F$4:$H$5,2,0))</f>
        <v>0</v>
      </c>
      <c r="T644" s="40">
        <f>$I644+$J644+$K644+$L644+$M644+$N644+$O644+$P644+$Q644+$F644+IF(ISBLANK($E644),0,$F644*(1-VLOOKUP($E644,'INFO_Matières recyclables'!F633:H634,2,0)))</f>
        <v>0</v>
      </c>
      <c r="U644" s="40">
        <f>$G644+$I644+$J644+$K644+$L644+$M644+IF(ISBLANK($E644),0,$F644*VLOOKUP($E644,'INFO_Matières recyclables'!$F$4:$H$5,3,0))</f>
        <v>0</v>
      </c>
      <c r="V644" s="40">
        <f>$H644+$N644+$O644+$P644+$Q644+IF(ISBLANK($E644),0,$F644*(1-VLOOKUP($E644,'INFO_Matières recyclables'!F633:H634,3,0)))</f>
        <v>0</v>
      </c>
    </row>
    <row r="645" spans="2:22" x14ac:dyDescent="0.3">
      <c r="B645" s="5"/>
      <c r="C645" s="5"/>
      <c r="D645" s="25"/>
      <c r="E645" s="35"/>
      <c r="F645" s="108"/>
      <c r="G645" s="111"/>
      <c r="H645" s="33"/>
      <c r="I645" s="33"/>
      <c r="J645" s="33"/>
      <c r="K645" s="33"/>
      <c r="L645" s="33"/>
      <c r="M645" s="33"/>
      <c r="N645" s="33"/>
      <c r="O645" s="33"/>
      <c r="P645" s="33"/>
      <c r="Q645" s="112"/>
      <c r="S645" s="40">
        <f>$G645+$H645+IF(ISBLANK($E645),0,$F645*VLOOKUP($E645,'INFO_Matières recyclables'!$F$4:$H$5,2,0))</f>
        <v>0</v>
      </c>
      <c r="T645" s="40">
        <f>$I645+$J645+$K645+$L645+$M645+$N645+$O645+$P645+$Q645+$F645+IF(ISBLANK($E645),0,$F645*(1-VLOOKUP($E645,'INFO_Matières recyclables'!F634:H635,2,0)))</f>
        <v>0</v>
      </c>
      <c r="U645" s="40">
        <f>$G645+$I645+$J645+$K645+$L645+$M645+IF(ISBLANK($E645),0,$F645*VLOOKUP($E645,'INFO_Matières recyclables'!$F$4:$H$5,3,0))</f>
        <v>0</v>
      </c>
      <c r="V645" s="40">
        <f>$H645+$N645+$O645+$P645+$Q645+IF(ISBLANK($E645),0,$F645*(1-VLOOKUP($E645,'INFO_Matières recyclables'!F634:H635,3,0)))</f>
        <v>0</v>
      </c>
    </row>
    <row r="646" spans="2:22" x14ac:dyDescent="0.3">
      <c r="B646" s="5"/>
      <c r="C646" s="5"/>
      <c r="D646" s="25"/>
      <c r="E646" s="35"/>
      <c r="F646" s="108"/>
      <c r="G646" s="111"/>
      <c r="H646" s="33"/>
      <c r="I646" s="33"/>
      <c r="J646" s="33"/>
      <c r="K646" s="33"/>
      <c r="L646" s="33"/>
      <c r="M646" s="33"/>
      <c r="N646" s="33"/>
      <c r="O646" s="33"/>
      <c r="P646" s="33"/>
      <c r="Q646" s="112"/>
      <c r="S646" s="40">
        <f>$G646+$H646+IF(ISBLANK($E646),0,$F646*VLOOKUP($E646,'INFO_Matières recyclables'!$F$4:$H$5,2,0))</f>
        <v>0</v>
      </c>
      <c r="T646" s="40">
        <f>$I646+$J646+$K646+$L646+$M646+$N646+$O646+$P646+$Q646+$F646+IF(ISBLANK($E646),0,$F646*(1-VLOOKUP($E646,'INFO_Matières recyclables'!F635:H636,2,0)))</f>
        <v>0</v>
      </c>
      <c r="U646" s="40">
        <f>$G646+$I646+$J646+$K646+$L646+$M646+IF(ISBLANK($E646),0,$F646*VLOOKUP($E646,'INFO_Matières recyclables'!$F$4:$H$5,3,0))</f>
        <v>0</v>
      </c>
      <c r="V646" s="40">
        <f>$H646+$N646+$O646+$P646+$Q646+IF(ISBLANK($E646),0,$F646*(1-VLOOKUP($E646,'INFO_Matières recyclables'!F635:H636,3,0)))</f>
        <v>0</v>
      </c>
    </row>
    <row r="647" spans="2:22" x14ac:dyDescent="0.3">
      <c r="B647" s="5"/>
      <c r="C647" s="5"/>
      <c r="D647" s="25"/>
      <c r="E647" s="35"/>
      <c r="F647" s="108"/>
      <c r="G647" s="111"/>
      <c r="H647" s="33"/>
      <c r="I647" s="33"/>
      <c r="J647" s="33"/>
      <c r="K647" s="33"/>
      <c r="L647" s="33"/>
      <c r="M647" s="33"/>
      <c r="N647" s="33"/>
      <c r="O647" s="33"/>
      <c r="P647" s="33"/>
      <c r="Q647" s="112"/>
      <c r="S647" s="40">
        <f>$G647+$H647+IF(ISBLANK($E647),0,$F647*VLOOKUP($E647,'INFO_Matières recyclables'!$F$4:$H$5,2,0))</f>
        <v>0</v>
      </c>
      <c r="T647" s="40">
        <f>$I647+$J647+$K647+$L647+$M647+$N647+$O647+$P647+$Q647+$F647+IF(ISBLANK($E647),0,$F647*(1-VLOOKUP($E647,'INFO_Matières recyclables'!F636:H637,2,0)))</f>
        <v>0</v>
      </c>
      <c r="U647" s="40">
        <f>$G647+$I647+$J647+$K647+$L647+$M647+IF(ISBLANK($E647),0,$F647*VLOOKUP($E647,'INFO_Matières recyclables'!$F$4:$H$5,3,0))</f>
        <v>0</v>
      </c>
      <c r="V647" s="40">
        <f>$H647+$N647+$O647+$P647+$Q647+IF(ISBLANK($E647),0,$F647*(1-VLOOKUP($E647,'INFO_Matières recyclables'!F636:H637,3,0)))</f>
        <v>0</v>
      </c>
    </row>
    <row r="648" spans="2:22" x14ac:dyDescent="0.3">
      <c r="B648" s="5"/>
      <c r="C648" s="5"/>
      <c r="D648" s="25"/>
      <c r="E648" s="35"/>
      <c r="F648" s="108"/>
      <c r="G648" s="111"/>
      <c r="H648" s="33"/>
      <c r="I648" s="33"/>
      <c r="J648" s="33"/>
      <c r="K648" s="33"/>
      <c r="L648" s="33"/>
      <c r="M648" s="33"/>
      <c r="N648" s="33"/>
      <c r="O648" s="33"/>
      <c r="P648" s="33"/>
      <c r="Q648" s="112"/>
      <c r="S648" s="40">
        <f>$G648+$H648+IF(ISBLANK($E648),0,$F648*VLOOKUP($E648,'INFO_Matières recyclables'!$F$4:$H$5,2,0))</f>
        <v>0</v>
      </c>
      <c r="T648" s="40">
        <f>$I648+$J648+$K648+$L648+$M648+$N648+$O648+$P648+$Q648+$F648+IF(ISBLANK($E648),0,$F648*(1-VLOOKUP($E648,'INFO_Matières recyclables'!F637:H638,2,0)))</f>
        <v>0</v>
      </c>
      <c r="U648" s="40">
        <f>$G648+$I648+$J648+$K648+$L648+$M648+IF(ISBLANK($E648),0,$F648*VLOOKUP($E648,'INFO_Matières recyclables'!$F$4:$H$5,3,0))</f>
        <v>0</v>
      </c>
      <c r="V648" s="40">
        <f>$H648+$N648+$O648+$P648+$Q648+IF(ISBLANK($E648),0,$F648*(1-VLOOKUP($E648,'INFO_Matières recyclables'!F637:H638,3,0)))</f>
        <v>0</v>
      </c>
    </row>
    <row r="649" spans="2:22" x14ac:dyDescent="0.3">
      <c r="B649" s="5"/>
      <c r="C649" s="5"/>
      <c r="D649" s="25"/>
      <c r="E649" s="35"/>
      <c r="F649" s="108"/>
      <c r="G649" s="111"/>
      <c r="H649" s="33"/>
      <c r="I649" s="33"/>
      <c r="J649" s="33"/>
      <c r="K649" s="33"/>
      <c r="L649" s="33"/>
      <c r="M649" s="33"/>
      <c r="N649" s="33"/>
      <c r="O649" s="33"/>
      <c r="P649" s="33"/>
      <c r="Q649" s="112"/>
      <c r="S649" s="40">
        <f>$G649+$H649+IF(ISBLANK($E649),0,$F649*VLOOKUP($E649,'INFO_Matières recyclables'!$F$4:$H$5,2,0))</f>
        <v>0</v>
      </c>
      <c r="T649" s="40">
        <f>$I649+$J649+$K649+$L649+$M649+$N649+$O649+$P649+$Q649+$F649+IF(ISBLANK($E649),0,$F649*(1-VLOOKUP($E649,'INFO_Matières recyclables'!F638:H639,2,0)))</f>
        <v>0</v>
      </c>
      <c r="U649" s="40">
        <f>$G649+$I649+$J649+$K649+$L649+$M649+IF(ISBLANK($E649),0,$F649*VLOOKUP($E649,'INFO_Matières recyclables'!$F$4:$H$5,3,0))</f>
        <v>0</v>
      </c>
      <c r="V649" s="40">
        <f>$H649+$N649+$O649+$P649+$Q649+IF(ISBLANK($E649),0,$F649*(1-VLOOKUP($E649,'INFO_Matières recyclables'!F638:H639,3,0)))</f>
        <v>0</v>
      </c>
    </row>
    <row r="650" spans="2:22" x14ac:dyDescent="0.3">
      <c r="B650" s="5"/>
      <c r="C650" s="5"/>
      <c r="D650" s="25"/>
      <c r="E650" s="35"/>
      <c r="F650" s="108"/>
      <c r="G650" s="111"/>
      <c r="H650" s="33"/>
      <c r="I650" s="33"/>
      <c r="J650" s="33"/>
      <c r="K650" s="33"/>
      <c r="L650" s="33"/>
      <c r="M650" s="33"/>
      <c r="N650" s="33"/>
      <c r="O650" s="33"/>
      <c r="P650" s="33"/>
      <c r="Q650" s="112"/>
      <c r="S650" s="40">
        <f>$G650+$H650+IF(ISBLANK($E650),0,$F650*VLOOKUP($E650,'INFO_Matières recyclables'!$F$4:$H$5,2,0))</f>
        <v>0</v>
      </c>
      <c r="T650" s="40">
        <f>$I650+$J650+$K650+$L650+$M650+$N650+$O650+$P650+$Q650+$F650+IF(ISBLANK($E650),0,$F650*(1-VLOOKUP($E650,'INFO_Matières recyclables'!F639:H640,2,0)))</f>
        <v>0</v>
      </c>
      <c r="U650" s="40">
        <f>$G650+$I650+$J650+$K650+$L650+$M650+IF(ISBLANK($E650),0,$F650*VLOOKUP($E650,'INFO_Matières recyclables'!$F$4:$H$5,3,0))</f>
        <v>0</v>
      </c>
      <c r="V650" s="40">
        <f>$H650+$N650+$O650+$P650+$Q650+IF(ISBLANK($E650),0,$F650*(1-VLOOKUP($E650,'INFO_Matières recyclables'!F639:H640,3,0)))</f>
        <v>0</v>
      </c>
    </row>
    <row r="651" spans="2:22" x14ac:dyDescent="0.3">
      <c r="B651" s="5"/>
      <c r="C651" s="5"/>
      <c r="D651" s="25"/>
      <c r="E651" s="35"/>
      <c r="F651" s="108"/>
      <c r="G651" s="111"/>
      <c r="H651" s="33"/>
      <c r="I651" s="33"/>
      <c r="J651" s="33"/>
      <c r="K651" s="33"/>
      <c r="L651" s="33"/>
      <c r="M651" s="33"/>
      <c r="N651" s="33"/>
      <c r="O651" s="33"/>
      <c r="P651" s="33"/>
      <c r="Q651" s="112"/>
      <c r="S651" s="40">
        <f>$G651+$H651+IF(ISBLANK($E651),0,$F651*VLOOKUP($E651,'INFO_Matières recyclables'!$F$4:$H$5,2,0))</f>
        <v>0</v>
      </c>
      <c r="T651" s="40">
        <f>$I651+$J651+$K651+$L651+$M651+$N651+$O651+$P651+$Q651+$F651+IF(ISBLANK($E651),0,$F651*(1-VLOOKUP($E651,'INFO_Matières recyclables'!F640:H641,2,0)))</f>
        <v>0</v>
      </c>
      <c r="U651" s="40">
        <f>$G651+$I651+$J651+$K651+$L651+$M651+IF(ISBLANK($E651),0,$F651*VLOOKUP($E651,'INFO_Matières recyclables'!$F$4:$H$5,3,0))</f>
        <v>0</v>
      </c>
      <c r="V651" s="40">
        <f>$H651+$N651+$O651+$P651+$Q651+IF(ISBLANK($E651),0,$F651*(1-VLOOKUP($E651,'INFO_Matières recyclables'!F640:H641,3,0)))</f>
        <v>0</v>
      </c>
    </row>
    <row r="652" spans="2:22" x14ac:dyDescent="0.3">
      <c r="B652" s="5"/>
      <c r="C652" s="5"/>
      <c r="D652" s="25"/>
      <c r="E652" s="35"/>
      <c r="F652" s="108"/>
      <c r="G652" s="111"/>
      <c r="H652" s="33"/>
      <c r="I652" s="33"/>
      <c r="J652" s="33"/>
      <c r="K652" s="33"/>
      <c r="L652" s="33"/>
      <c r="M652" s="33"/>
      <c r="N652" s="33"/>
      <c r="O652" s="33"/>
      <c r="P652" s="33"/>
      <c r="Q652" s="112"/>
      <c r="S652" s="40">
        <f>$G652+$H652+IF(ISBLANK($E652),0,$F652*VLOOKUP($E652,'INFO_Matières recyclables'!$F$4:$H$5,2,0))</f>
        <v>0</v>
      </c>
      <c r="T652" s="40">
        <f>$I652+$J652+$K652+$L652+$M652+$N652+$O652+$P652+$Q652+$F652+IF(ISBLANK($E652),0,$F652*(1-VLOOKUP($E652,'INFO_Matières recyclables'!F641:H642,2,0)))</f>
        <v>0</v>
      </c>
      <c r="U652" s="40">
        <f>$G652+$I652+$J652+$K652+$L652+$M652+IF(ISBLANK($E652),0,$F652*VLOOKUP($E652,'INFO_Matières recyclables'!$F$4:$H$5,3,0))</f>
        <v>0</v>
      </c>
      <c r="V652" s="40">
        <f>$H652+$N652+$O652+$P652+$Q652+IF(ISBLANK($E652),0,$F652*(1-VLOOKUP($E652,'INFO_Matières recyclables'!F641:H642,3,0)))</f>
        <v>0</v>
      </c>
    </row>
    <row r="653" spans="2:22" x14ac:dyDescent="0.3">
      <c r="B653" s="5"/>
      <c r="C653" s="5"/>
      <c r="D653" s="25"/>
      <c r="E653" s="35"/>
      <c r="F653" s="108"/>
      <c r="G653" s="111"/>
      <c r="H653" s="33"/>
      <c r="I653" s="33"/>
      <c r="J653" s="33"/>
      <c r="K653" s="33"/>
      <c r="L653" s="33"/>
      <c r="M653" s="33"/>
      <c r="N653" s="33"/>
      <c r="O653" s="33"/>
      <c r="P653" s="33"/>
      <c r="Q653" s="112"/>
      <c r="S653" s="40">
        <f>$G653+$H653+IF(ISBLANK($E653),0,$F653*VLOOKUP($E653,'INFO_Matières recyclables'!$F$4:$H$5,2,0))</f>
        <v>0</v>
      </c>
      <c r="T653" s="40">
        <f>$I653+$J653+$K653+$L653+$M653+$N653+$O653+$P653+$Q653+$F653+IF(ISBLANK($E653),0,$F653*(1-VLOOKUP($E653,'INFO_Matières recyclables'!F642:H643,2,0)))</f>
        <v>0</v>
      </c>
      <c r="U653" s="40">
        <f>$G653+$I653+$J653+$K653+$L653+$M653+IF(ISBLANK($E653),0,$F653*VLOOKUP($E653,'INFO_Matières recyclables'!$F$4:$H$5,3,0))</f>
        <v>0</v>
      </c>
      <c r="V653" s="40">
        <f>$H653+$N653+$O653+$P653+$Q653+IF(ISBLANK($E653),0,$F653*(1-VLOOKUP($E653,'INFO_Matières recyclables'!F642:H643,3,0)))</f>
        <v>0</v>
      </c>
    </row>
    <row r="654" spans="2:22" x14ac:dyDescent="0.3">
      <c r="B654" s="5"/>
      <c r="C654" s="5"/>
      <c r="D654" s="25"/>
      <c r="E654" s="35"/>
      <c r="F654" s="108"/>
      <c r="G654" s="111"/>
      <c r="H654" s="33"/>
      <c r="I654" s="33"/>
      <c r="J654" s="33"/>
      <c r="K654" s="33"/>
      <c r="L654" s="33"/>
      <c r="M654" s="33"/>
      <c r="N654" s="33"/>
      <c r="O654" s="33"/>
      <c r="P654" s="33"/>
      <c r="Q654" s="112"/>
      <c r="S654" s="40">
        <f>$G654+$H654+IF(ISBLANK($E654),0,$F654*VLOOKUP($E654,'INFO_Matières recyclables'!$F$4:$H$5,2,0))</f>
        <v>0</v>
      </c>
      <c r="T654" s="40">
        <f>$I654+$J654+$K654+$L654+$M654+$N654+$O654+$P654+$Q654+$F654+IF(ISBLANK($E654),0,$F654*(1-VLOOKUP($E654,'INFO_Matières recyclables'!F643:H644,2,0)))</f>
        <v>0</v>
      </c>
      <c r="U654" s="40">
        <f>$G654+$I654+$J654+$K654+$L654+$M654+IF(ISBLANK($E654),0,$F654*VLOOKUP($E654,'INFO_Matières recyclables'!$F$4:$H$5,3,0))</f>
        <v>0</v>
      </c>
      <c r="V654" s="40">
        <f>$H654+$N654+$O654+$P654+$Q654+IF(ISBLANK($E654),0,$F654*(1-VLOOKUP($E654,'INFO_Matières recyclables'!F643:H644,3,0)))</f>
        <v>0</v>
      </c>
    </row>
    <row r="655" spans="2:22" x14ac:dyDescent="0.3">
      <c r="B655" s="5"/>
      <c r="C655" s="5"/>
      <c r="D655" s="25"/>
      <c r="E655" s="35"/>
      <c r="F655" s="108"/>
      <c r="G655" s="111"/>
      <c r="H655" s="33"/>
      <c r="I655" s="33"/>
      <c r="J655" s="33"/>
      <c r="K655" s="33"/>
      <c r="L655" s="33"/>
      <c r="M655" s="33"/>
      <c r="N655" s="33"/>
      <c r="O655" s="33"/>
      <c r="P655" s="33"/>
      <c r="Q655" s="112"/>
      <c r="S655" s="40">
        <f>$G655+$H655+IF(ISBLANK($E655),0,$F655*VLOOKUP($E655,'INFO_Matières recyclables'!$F$4:$H$5,2,0))</f>
        <v>0</v>
      </c>
      <c r="T655" s="40">
        <f>$I655+$J655+$K655+$L655+$M655+$N655+$O655+$P655+$Q655+$F655+IF(ISBLANK($E655),0,$F655*(1-VLOOKUP($E655,'INFO_Matières recyclables'!F644:H645,2,0)))</f>
        <v>0</v>
      </c>
      <c r="U655" s="40">
        <f>$G655+$I655+$J655+$K655+$L655+$M655+IF(ISBLANK($E655),0,$F655*VLOOKUP($E655,'INFO_Matières recyclables'!$F$4:$H$5,3,0))</f>
        <v>0</v>
      </c>
      <c r="V655" s="40">
        <f>$H655+$N655+$O655+$P655+$Q655+IF(ISBLANK($E655),0,$F655*(1-VLOOKUP($E655,'INFO_Matières recyclables'!F644:H645,3,0)))</f>
        <v>0</v>
      </c>
    </row>
    <row r="656" spans="2:22" x14ac:dyDescent="0.3">
      <c r="B656" s="5"/>
      <c r="C656" s="5"/>
      <c r="D656" s="25"/>
      <c r="E656" s="35"/>
      <c r="F656" s="108"/>
      <c r="G656" s="111"/>
      <c r="H656" s="33"/>
      <c r="I656" s="33"/>
      <c r="J656" s="33"/>
      <c r="K656" s="33"/>
      <c r="L656" s="33"/>
      <c r="M656" s="33"/>
      <c r="N656" s="33"/>
      <c r="O656" s="33"/>
      <c r="P656" s="33"/>
      <c r="Q656" s="112"/>
      <c r="S656" s="40">
        <f>$G656+$H656+IF(ISBLANK($E656),0,$F656*VLOOKUP($E656,'INFO_Matières recyclables'!$F$4:$H$5,2,0))</f>
        <v>0</v>
      </c>
      <c r="T656" s="40">
        <f>$I656+$J656+$K656+$L656+$M656+$N656+$O656+$P656+$Q656+$F656+IF(ISBLANK($E656),0,$F656*(1-VLOOKUP($E656,'INFO_Matières recyclables'!F645:H646,2,0)))</f>
        <v>0</v>
      </c>
      <c r="U656" s="40">
        <f>$G656+$I656+$J656+$K656+$L656+$M656+IF(ISBLANK($E656),0,$F656*VLOOKUP($E656,'INFO_Matières recyclables'!$F$4:$H$5,3,0))</f>
        <v>0</v>
      </c>
      <c r="V656" s="40">
        <f>$H656+$N656+$O656+$P656+$Q656+IF(ISBLANK($E656),0,$F656*(1-VLOOKUP($E656,'INFO_Matières recyclables'!F645:H646,3,0)))</f>
        <v>0</v>
      </c>
    </row>
    <row r="657" spans="2:22" x14ac:dyDescent="0.3">
      <c r="B657" s="5"/>
      <c r="C657" s="5"/>
      <c r="D657" s="25"/>
      <c r="E657" s="35"/>
      <c r="F657" s="108"/>
      <c r="G657" s="111"/>
      <c r="H657" s="33"/>
      <c r="I657" s="33"/>
      <c r="J657" s="33"/>
      <c r="K657" s="33"/>
      <c r="L657" s="33"/>
      <c r="M657" s="33"/>
      <c r="N657" s="33"/>
      <c r="O657" s="33"/>
      <c r="P657" s="33"/>
      <c r="Q657" s="112"/>
      <c r="S657" s="40">
        <f>$G657+$H657+IF(ISBLANK($E657),0,$F657*VLOOKUP($E657,'INFO_Matières recyclables'!$F$4:$H$5,2,0))</f>
        <v>0</v>
      </c>
      <c r="T657" s="40">
        <f>$I657+$J657+$K657+$L657+$M657+$N657+$O657+$P657+$Q657+$F657+IF(ISBLANK($E657),0,$F657*(1-VLOOKUP($E657,'INFO_Matières recyclables'!F646:H647,2,0)))</f>
        <v>0</v>
      </c>
      <c r="U657" s="40">
        <f>$G657+$I657+$J657+$K657+$L657+$M657+IF(ISBLANK($E657),0,$F657*VLOOKUP($E657,'INFO_Matières recyclables'!$F$4:$H$5,3,0))</f>
        <v>0</v>
      </c>
      <c r="V657" s="40">
        <f>$H657+$N657+$O657+$P657+$Q657+IF(ISBLANK($E657),0,$F657*(1-VLOOKUP($E657,'INFO_Matières recyclables'!F646:H647,3,0)))</f>
        <v>0</v>
      </c>
    </row>
    <row r="658" spans="2:22" x14ac:dyDescent="0.3">
      <c r="B658" s="5"/>
      <c r="C658" s="5"/>
      <c r="D658" s="25"/>
      <c r="E658" s="35"/>
      <c r="F658" s="108"/>
      <c r="G658" s="111"/>
      <c r="H658" s="33"/>
      <c r="I658" s="33"/>
      <c r="J658" s="33"/>
      <c r="K658" s="33"/>
      <c r="L658" s="33"/>
      <c r="M658" s="33"/>
      <c r="N658" s="33"/>
      <c r="O658" s="33"/>
      <c r="P658" s="33"/>
      <c r="Q658" s="112"/>
      <c r="S658" s="40">
        <f>$G658+$H658+IF(ISBLANK($E658),0,$F658*VLOOKUP($E658,'INFO_Matières recyclables'!$F$4:$H$5,2,0))</f>
        <v>0</v>
      </c>
      <c r="T658" s="40">
        <f>$I658+$J658+$K658+$L658+$M658+$N658+$O658+$P658+$Q658+$F658+IF(ISBLANK($E658),0,$F658*(1-VLOOKUP($E658,'INFO_Matières recyclables'!F647:H648,2,0)))</f>
        <v>0</v>
      </c>
      <c r="U658" s="40">
        <f>$G658+$I658+$J658+$K658+$L658+$M658+IF(ISBLANK($E658),0,$F658*VLOOKUP($E658,'INFO_Matières recyclables'!$F$4:$H$5,3,0))</f>
        <v>0</v>
      </c>
      <c r="V658" s="40">
        <f>$H658+$N658+$O658+$P658+$Q658+IF(ISBLANK($E658),0,$F658*(1-VLOOKUP($E658,'INFO_Matières recyclables'!F647:H648,3,0)))</f>
        <v>0</v>
      </c>
    </row>
    <row r="659" spans="2:22" x14ac:dyDescent="0.3">
      <c r="B659" s="5"/>
      <c r="C659" s="5"/>
      <c r="D659" s="25"/>
      <c r="E659" s="35"/>
      <c r="F659" s="108"/>
      <c r="G659" s="111"/>
      <c r="H659" s="33"/>
      <c r="I659" s="33"/>
      <c r="J659" s="33"/>
      <c r="K659" s="33"/>
      <c r="L659" s="33"/>
      <c r="M659" s="33"/>
      <c r="N659" s="33"/>
      <c r="O659" s="33"/>
      <c r="P659" s="33"/>
      <c r="Q659" s="112"/>
      <c r="S659" s="40">
        <f>$G659+$H659+IF(ISBLANK($E659),0,$F659*VLOOKUP($E659,'INFO_Matières recyclables'!$F$4:$H$5,2,0))</f>
        <v>0</v>
      </c>
      <c r="T659" s="40">
        <f>$I659+$J659+$K659+$L659+$M659+$N659+$O659+$P659+$Q659+$F659+IF(ISBLANK($E659),0,$F659*(1-VLOOKUP($E659,'INFO_Matières recyclables'!F648:H649,2,0)))</f>
        <v>0</v>
      </c>
      <c r="U659" s="40">
        <f>$G659+$I659+$J659+$K659+$L659+$M659+IF(ISBLANK($E659),0,$F659*VLOOKUP($E659,'INFO_Matières recyclables'!$F$4:$H$5,3,0))</f>
        <v>0</v>
      </c>
      <c r="V659" s="40">
        <f>$H659+$N659+$O659+$P659+$Q659+IF(ISBLANK($E659),0,$F659*(1-VLOOKUP($E659,'INFO_Matières recyclables'!F648:H649,3,0)))</f>
        <v>0</v>
      </c>
    </row>
    <row r="660" spans="2:22" x14ac:dyDescent="0.3">
      <c r="B660" s="5"/>
      <c r="C660" s="5"/>
      <c r="D660" s="25"/>
      <c r="E660" s="35"/>
      <c r="F660" s="108"/>
      <c r="G660" s="111"/>
      <c r="H660" s="33"/>
      <c r="I660" s="33"/>
      <c r="J660" s="33"/>
      <c r="K660" s="33"/>
      <c r="L660" s="33"/>
      <c r="M660" s="33"/>
      <c r="N660" s="33"/>
      <c r="O660" s="33"/>
      <c r="P660" s="33"/>
      <c r="Q660" s="112"/>
      <c r="S660" s="40">
        <f>$G660+$H660+IF(ISBLANK($E660),0,$F660*VLOOKUP($E660,'INFO_Matières recyclables'!$F$4:$H$5,2,0))</f>
        <v>0</v>
      </c>
      <c r="T660" s="40">
        <f>$I660+$J660+$K660+$L660+$M660+$N660+$O660+$P660+$Q660+$F660+IF(ISBLANK($E660),0,$F660*(1-VLOOKUP($E660,'INFO_Matières recyclables'!F649:H650,2,0)))</f>
        <v>0</v>
      </c>
      <c r="U660" s="40">
        <f>$G660+$I660+$J660+$K660+$L660+$M660+IF(ISBLANK($E660),0,$F660*VLOOKUP($E660,'INFO_Matières recyclables'!$F$4:$H$5,3,0))</f>
        <v>0</v>
      </c>
      <c r="V660" s="40">
        <f>$H660+$N660+$O660+$P660+$Q660+IF(ISBLANK($E660),0,$F660*(1-VLOOKUP($E660,'INFO_Matières recyclables'!F649:H650,3,0)))</f>
        <v>0</v>
      </c>
    </row>
    <row r="661" spans="2:22" x14ac:dyDescent="0.3">
      <c r="B661" s="5"/>
      <c r="C661" s="5"/>
      <c r="D661" s="25"/>
      <c r="E661" s="35"/>
      <c r="F661" s="108"/>
      <c r="G661" s="111"/>
      <c r="H661" s="33"/>
      <c r="I661" s="33"/>
      <c r="J661" s="33"/>
      <c r="K661" s="33"/>
      <c r="L661" s="33"/>
      <c r="M661" s="33"/>
      <c r="N661" s="33"/>
      <c r="O661" s="33"/>
      <c r="P661" s="33"/>
      <c r="Q661" s="112"/>
      <c r="S661" s="40">
        <f>$G661+$H661+IF(ISBLANK($E661),0,$F661*VLOOKUP($E661,'INFO_Matières recyclables'!$F$4:$H$5,2,0))</f>
        <v>0</v>
      </c>
      <c r="T661" s="40">
        <f>$I661+$J661+$K661+$L661+$M661+$N661+$O661+$P661+$Q661+$F661+IF(ISBLANK($E661),0,$F661*(1-VLOOKUP($E661,'INFO_Matières recyclables'!F650:H651,2,0)))</f>
        <v>0</v>
      </c>
      <c r="U661" s="40">
        <f>$G661+$I661+$J661+$K661+$L661+$M661+IF(ISBLANK($E661),0,$F661*VLOOKUP($E661,'INFO_Matières recyclables'!$F$4:$H$5,3,0))</f>
        <v>0</v>
      </c>
      <c r="V661" s="40">
        <f>$H661+$N661+$O661+$P661+$Q661+IF(ISBLANK($E661),0,$F661*(1-VLOOKUP($E661,'INFO_Matières recyclables'!F650:H651,3,0)))</f>
        <v>0</v>
      </c>
    </row>
    <row r="662" spans="2:22" x14ac:dyDescent="0.3">
      <c r="B662" s="5"/>
      <c r="C662" s="5"/>
      <c r="D662" s="25"/>
      <c r="E662" s="35"/>
      <c r="F662" s="108"/>
      <c r="G662" s="111"/>
      <c r="H662" s="33"/>
      <c r="I662" s="33"/>
      <c r="J662" s="33"/>
      <c r="K662" s="33"/>
      <c r="L662" s="33"/>
      <c r="M662" s="33"/>
      <c r="N662" s="33"/>
      <c r="O662" s="33"/>
      <c r="P662" s="33"/>
      <c r="Q662" s="112"/>
      <c r="S662" s="40">
        <f>$G662+$H662+IF(ISBLANK($E662),0,$F662*VLOOKUP($E662,'INFO_Matières recyclables'!$F$4:$H$5,2,0))</f>
        <v>0</v>
      </c>
      <c r="T662" s="40">
        <f>$I662+$J662+$K662+$L662+$M662+$N662+$O662+$P662+$Q662+$F662+IF(ISBLANK($E662),0,$F662*(1-VLOOKUP($E662,'INFO_Matières recyclables'!F651:H652,2,0)))</f>
        <v>0</v>
      </c>
      <c r="U662" s="40">
        <f>$G662+$I662+$J662+$K662+$L662+$M662+IF(ISBLANK($E662),0,$F662*VLOOKUP($E662,'INFO_Matières recyclables'!$F$4:$H$5,3,0))</f>
        <v>0</v>
      </c>
      <c r="V662" s="40">
        <f>$H662+$N662+$O662+$P662+$Q662+IF(ISBLANK($E662),0,$F662*(1-VLOOKUP($E662,'INFO_Matières recyclables'!F651:H652,3,0)))</f>
        <v>0</v>
      </c>
    </row>
    <row r="663" spans="2:22" x14ac:dyDescent="0.3">
      <c r="B663" s="5"/>
      <c r="C663" s="5"/>
      <c r="D663" s="25"/>
      <c r="E663" s="35"/>
      <c r="F663" s="108"/>
      <c r="G663" s="111"/>
      <c r="H663" s="33"/>
      <c r="I663" s="33"/>
      <c r="J663" s="33"/>
      <c r="K663" s="33"/>
      <c r="L663" s="33"/>
      <c r="M663" s="33"/>
      <c r="N663" s="33"/>
      <c r="O663" s="33"/>
      <c r="P663" s="33"/>
      <c r="Q663" s="112"/>
      <c r="S663" s="40">
        <f>$G663+$H663+IF(ISBLANK($E663),0,$F663*VLOOKUP($E663,'INFO_Matières recyclables'!$F$4:$H$5,2,0))</f>
        <v>0</v>
      </c>
      <c r="T663" s="40">
        <f>$I663+$J663+$K663+$L663+$M663+$N663+$O663+$P663+$Q663+$F663+IF(ISBLANK($E663),0,$F663*(1-VLOOKUP($E663,'INFO_Matières recyclables'!F652:H653,2,0)))</f>
        <v>0</v>
      </c>
      <c r="U663" s="40">
        <f>$G663+$I663+$J663+$K663+$L663+$M663+IF(ISBLANK($E663),0,$F663*VLOOKUP($E663,'INFO_Matières recyclables'!$F$4:$H$5,3,0))</f>
        <v>0</v>
      </c>
      <c r="V663" s="40">
        <f>$H663+$N663+$O663+$P663+$Q663+IF(ISBLANK($E663),0,$F663*(1-VLOOKUP($E663,'INFO_Matières recyclables'!F652:H653,3,0)))</f>
        <v>0</v>
      </c>
    </row>
    <row r="664" spans="2:22" x14ac:dyDescent="0.3">
      <c r="B664" s="5"/>
      <c r="C664" s="5"/>
      <c r="D664" s="25"/>
      <c r="E664" s="35"/>
      <c r="F664" s="108"/>
      <c r="G664" s="111"/>
      <c r="H664" s="33"/>
      <c r="I664" s="33"/>
      <c r="J664" s="33"/>
      <c r="K664" s="33"/>
      <c r="L664" s="33"/>
      <c r="M664" s="33"/>
      <c r="N664" s="33"/>
      <c r="O664" s="33"/>
      <c r="P664" s="33"/>
      <c r="Q664" s="112"/>
      <c r="S664" s="40">
        <f>$G664+$H664+IF(ISBLANK($E664),0,$F664*VLOOKUP($E664,'INFO_Matières recyclables'!$F$4:$H$5,2,0))</f>
        <v>0</v>
      </c>
      <c r="T664" s="40">
        <f>$I664+$J664+$K664+$L664+$M664+$N664+$O664+$P664+$Q664+$F664+IF(ISBLANK($E664),0,$F664*(1-VLOOKUP($E664,'INFO_Matières recyclables'!F653:H654,2,0)))</f>
        <v>0</v>
      </c>
      <c r="U664" s="40">
        <f>$G664+$I664+$J664+$K664+$L664+$M664+IF(ISBLANK($E664),0,$F664*VLOOKUP($E664,'INFO_Matières recyclables'!$F$4:$H$5,3,0))</f>
        <v>0</v>
      </c>
      <c r="V664" s="40">
        <f>$H664+$N664+$O664+$P664+$Q664+IF(ISBLANK($E664),0,$F664*(1-VLOOKUP($E664,'INFO_Matières recyclables'!F653:H654,3,0)))</f>
        <v>0</v>
      </c>
    </row>
    <row r="665" spans="2:22" x14ac:dyDescent="0.3">
      <c r="B665" s="5"/>
      <c r="C665" s="5"/>
      <c r="D665" s="25"/>
      <c r="E665" s="35"/>
      <c r="F665" s="108"/>
      <c r="G665" s="111"/>
      <c r="H665" s="33"/>
      <c r="I665" s="33"/>
      <c r="J665" s="33"/>
      <c r="K665" s="33"/>
      <c r="L665" s="33"/>
      <c r="M665" s="33"/>
      <c r="N665" s="33"/>
      <c r="O665" s="33"/>
      <c r="P665" s="33"/>
      <c r="Q665" s="112"/>
      <c r="S665" s="40">
        <f>$G665+$H665+IF(ISBLANK($E665),0,$F665*VLOOKUP($E665,'INFO_Matières recyclables'!$F$4:$H$5,2,0))</f>
        <v>0</v>
      </c>
      <c r="T665" s="40">
        <f>$I665+$J665+$K665+$L665+$M665+$N665+$O665+$P665+$Q665+$F665+IF(ISBLANK($E665),0,$F665*(1-VLOOKUP($E665,'INFO_Matières recyclables'!F654:H655,2,0)))</f>
        <v>0</v>
      </c>
      <c r="U665" s="40">
        <f>$G665+$I665+$J665+$K665+$L665+$M665+IF(ISBLANK($E665),0,$F665*VLOOKUP($E665,'INFO_Matières recyclables'!$F$4:$H$5,3,0))</f>
        <v>0</v>
      </c>
      <c r="V665" s="40">
        <f>$H665+$N665+$O665+$P665+$Q665+IF(ISBLANK($E665),0,$F665*(1-VLOOKUP($E665,'INFO_Matières recyclables'!F654:H655,3,0)))</f>
        <v>0</v>
      </c>
    </row>
    <row r="666" spans="2:22" x14ac:dyDescent="0.3">
      <c r="B666" s="5"/>
      <c r="C666" s="5"/>
      <c r="D666" s="25"/>
      <c r="E666" s="35"/>
      <c r="F666" s="108"/>
      <c r="G666" s="111"/>
      <c r="H666" s="33"/>
      <c r="I666" s="33"/>
      <c r="J666" s="33"/>
      <c r="K666" s="33"/>
      <c r="L666" s="33"/>
      <c r="M666" s="33"/>
      <c r="N666" s="33"/>
      <c r="O666" s="33"/>
      <c r="P666" s="33"/>
      <c r="Q666" s="112"/>
      <c r="S666" s="40">
        <f>$G666+$H666+IF(ISBLANK($E666),0,$F666*VLOOKUP($E666,'INFO_Matières recyclables'!$F$4:$H$5,2,0))</f>
        <v>0</v>
      </c>
      <c r="T666" s="40">
        <f>$I666+$J666+$K666+$L666+$M666+$N666+$O666+$P666+$Q666+$F666+IF(ISBLANK($E666),0,$F666*(1-VLOOKUP($E666,'INFO_Matières recyclables'!F655:H656,2,0)))</f>
        <v>0</v>
      </c>
      <c r="U666" s="40">
        <f>$G666+$I666+$J666+$K666+$L666+$M666+IF(ISBLANK($E666),0,$F666*VLOOKUP($E666,'INFO_Matières recyclables'!$F$4:$H$5,3,0))</f>
        <v>0</v>
      </c>
      <c r="V666" s="40">
        <f>$H666+$N666+$O666+$P666+$Q666+IF(ISBLANK($E666),0,$F666*(1-VLOOKUP($E666,'INFO_Matières recyclables'!F655:H656,3,0)))</f>
        <v>0</v>
      </c>
    </row>
    <row r="667" spans="2:22" x14ac:dyDescent="0.3">
      <c r="B667" s="5"/>
      <c r="C667" s="5"/>
      <c r="D667" s="25"/>
      <c r="E667" s="35"/>
      <c r="F667" s="108"/>
      <c r="G667" s="111"/>
      <c r="H667" s="33"/>
      <c r="I667" s="33"/>
      <c r="J667" s="33"/>
      <c r="K667" s="33"/>
      <c r="L667" s="33"/>
      <c r="M667" s="33"/>
      <c r="N667" s="33"/>
      <c r="O667" s="33"/>
      <c r="P667" s="33"/>
      <c r="Q667" s="112"/>
      <c r="S667" s="40">
        <f>$G667+$H667+IF(ISBLANK($E667),0,$F667*VLOOKUP($E667,'INFO_Matières recyclables'!$F$4:$H$5,2,0))</f>
        <v>0</v>
      </c>
      <c r="T667" s="40">
        <f>$I667+$J667+$K667+$L667+$M667+$N667+$O667+$P667+$Q667+$F667+IF(ISBLANK($E667),0,$F667*(1-VLOOKUP($E667,'INFO_Matières recyclables'!F656:H657,2,0)))</f>
        <v>0</v>
      </c>
      <c r="U667" s="40">
        <f>$G667+$I667+$J667+$K667+$L667+$M667+IF(ISBLANK($E667),0,$F667*VLOOKUP($E667,'INFO_Matières recyclables'!$F$4:$H$5,3,0))</f>
        <v>0</v>
      </c>
      <c r="V667" s="40">
        <f>$H667+$N667+$O667+$P667+$Q667+IF(ISBLANK($E667),0,$F667*(1-VLOOKUP($E667,'INFO_Matières recyclables'!F656:H657,3,0)))</f>
        <v>0</v>
      </c>
    </row>
    <row r="668" spans="2:22" x14ac:dyDescent="0.3">
      <c r="B668" s="5"/>
      <c r="C668" s="5"/>
      <c r="D668" s="25"/>
      <c r="E668" s="35"/>
      <c r="F668" s="108"/>
      <c r="G668" s="111"/>
      <c r="H668" s="33"/>
      <c r="I668" s="33"/>
      <c r="J668" s="33"/>
      <c r="K668" s="33"/>
      <c r="L668" s="33"/>
      <c r="M668" s="33"/>
      <c r="N668" s="33"/>
      <c r="O668" s="33"/>
      <c r="P668" s="33"/>
      <c r="Q668" s="112"/>
      <c r="S668" s="40">
        <f>$G668+$H668+IF(ISBLANK($E668),0,$F668*VLOOKUP($E668,'INFO_Matières recyclables'!$F$4:$H$5,2,0))</f>
        <v>0</v>
      </c>
      <c r="T668" s="40">
        <f>$I668+$J668+$K668+$L668+$M668+$N668+$O668+$P668+$Q668+$F668+IF(ISBLANK($E668),0,$F668*(1-VLOOKUP($E668,'INFO_Matières recyclables'!F657:H658,2,0)))</f>
        <v>0</v>
      </c>
      <c r="U668" s="40">
        <f>$G668+$I668+$J668+$K668+$L668+$M668+IF(ISBLANK($E668),0,$F668*VLOOKUP($E668,'INFO_Matières recyclables'!$F$4:$H$5,3,0))</f>
        <v>0</v>
      </c>
      <c r="V668" s="40">
        <f>$H668+$N668+$O668+$P668+$Q668+IF(ISBLANK($E668),0,$F668*(1-VLOOKUP($E668,'INFO_Matières recyclables'!F657:H658,3,0)))</f>
        <v>0</v>
      </c>
    </row>
    <row r="669" spans="2:22" x14ac:dyDescent="0.3">
      <c r="B669" s="5"/>
      <c r="C669" s="5"/>
      <c r="D669" s="25"/>
      <c r="E669" s="35"/>
      <c r="F669" s="108"/>
      <c r="G669" s="111"/>
      <c r="H669" s="33"/>
      <c r="I669" s="33"/>
      <c r="J669" s="33"/>
      <c r="K669" s="33"/>
      <c r="L669" s="33"/>
      <c r="M669" s="33"/>
      <c r="N669" s="33"/>
      <c r="O669" s="33"/>
      <c r="P669" s="33"/>
      <c r="Q669" s="112"/>
      <c r="S669" s="40">
        <f>$G669+$H669+IF(ISBLANK($E669),0,$F669*VLOOKUP($E669,'INFO_Matières recyclables'!$F$4:$H$5,2,0))</f>
        <v>0</v>
      </c>
      <c r="T669" s="40">
        <f>$I669+$J669+$K669+$L669+$M669+$N669+$O669+$P669+$Q669+$F669+IF(ISBLANK($E669),0,$F669*(1-VLOOKUP($E669,'INFO_Matières recyclables'!F658:H659,2,0)))</f>
        <v>0</v>
      </c>
      <c r="U669" s="40">
        <f>$G669+$I669+$J669+$K669+$L669+$M669+IF(ISBLANK($E669),0,$F669*VLOOKUP($E669,'INFO_Matières recyclables'!$F$4:$H$5,3,0))</f>
        <v>0</v>
      </c>
      <c r="V669" s="40">
        <f>$H669+$N669+$O669+$P669+$Q669+IF(ISBLANK($E669),0,$F669*(1-VLOOKUP($E669,'INFO_Matières recyclables'!F658:H659,3,0)))</f>
        <v>0</v>
      </c>
    </row>
    <row r="670" spans="2:22" x14ac:dyDescent="0.3">
      <c r="B670" s="5"/>
      <c r="C670" s="5"/>
      <c r="D670" s="25"/>
      <c r="E670" s="35"/>
      <c r="F670" s="108"/>
      <c r="G670" s="111"/>
      <c r="H670" s="33"/>
      <c r="I670" s="33"/>
      <c r="J670" s="33"/>
      <c r="K670" s="33"/>
      <c r="L670" s="33"/>
      <c r="M670" s="33"/>
      <c r="N670" s="33"/>
      <c r="O670" s="33"/>
      <c r="P670" s="33"/>
      <c r="Q670" s="112"/>
      <c r="S670" s="40">
        <f>$G670+$H670+IF(ISBLANK($E670),0,$F670*VLOOKUP($E670,'INFO_Matières recyclables'!$F$4:$H$5,2,0))</f>
        <v>0</v>
      </c>
      <c r="T670" s="40">
        <f>$I670+$J670+$K670+$L670+$M670+$N670+$O670+$P670+$Q670+$F670+IF(ISBLANK($E670),0,$F670*(1-VLOOKUP($E670,'INFO_Matières recyclables'!F659:H660,2,0)))</f>
        <v>0</v>
      </c>
      <c r="U670" s="40">
        <f>$G670+$I670+$J670+$K670+$L670+$M670+IF(ISBLANK($E670),0,$F670*VLOOKUP($E670,'INFO_Matières recyclables'!$F$4:$H$5,3,0))</f>
        <v>0</v>
      </c>
      <c r="V670" s="40">
        <f>$H670+$N670+$O670+$P670+$Q670+IF(ISBLANK($E670),0,$F670*(1-VLOOKUP($E670,'INFO_Matières recyclables'!F659:H660,3,0)))</f>
        <v>0</v>
      </c>
    </row>
    <row r="671" spans="2:22" x14ac:dyDescent="0.3">
      <c r="B671" s="5"/>
      <c r="C671" s="5"/>
      <c r="D671" s="25"/>
      <c r="E671" s="35"/>
      <c r="F671" s="108"/>
      <c r="G671" s="111"/>
      <c r="H671" s="33"/>
      <c r="I671" s="33"/>
      <c r="J671" s="33"/>
      <c r="K671" s="33"/>
      <c r="L671" s="33"/>
      <c r="M671" s="33"/>
      <c r="N671" s="33"/>
      <c r="O671" s="33"/>
      <c r="P671" s="33"/>
      <c r="Q671" s="112"/>
      <c r="S671" s="40">
        <f>$G671+$H671+IF(ISBLANK($E671),0,$F671*VLOOKUP($E671,'INFO_Matières recyclables'!$F$4:$H$5,2,0))</f>
        <v>0</v>
      </c>
      <c r="T671" s="40">
        <f>$I671+$J671+$K671+$L671+$M671+$N671+$O671+$P671+$Q671+$F671+IF(ISBLANK($E671),0,$F671*(1-VLOOKUP($E671,'INFO_Matières recyclables'!F660:H661,2,0)))</f>
        <v>0</v>
      </c>
      <c r="U671" s="40">
        <f>$G671+$I671+$J671+$K671+$L671+$M671+IF(ISBLANK($E671),0,$F671*VLOOKUP($E671,'INFO_Matières recyclables'!$F$4:$H$5,3,0))</f>
        <v>0</v>
      </c>
      <c r="V671" s="40">
        <f>$H671+$N671+$O671+$P671+$Q671+IF(ISBLANK($E671),0,$F671*(1-VLOOKUP($E671,'INFO_Matières recyclables'!F660:H661,3,0)))</f>
        <v>0</v>
      </c>
    </row>
    <row r="672" spans="2:22" x14ac:dyDescent="0.3">
      <c r="B672" s="5"/>
      <c r="C672" s="5"/>
      <c r="D672" s="25"/>
      <c r="E672" s="35"/>
      <c r="F672" s="108"/>
      <c r="G672" s="111"/>
      <c r="H672" s="33"/>
      <c r="I672" s="33"/>
      <c r="J672" s="33"/>
      <c r="K672" s="33"/>
      <c r="L672" s="33"/>
      <c r="M672" s="33"/>
      <c r="N672" s="33"/>
      <c r="O672" s="33"/>
      <c r="P672" s="33"/>
      <c r="Q672" s="112"/>
      <c r="S672" s="40">
        <f>$G672+$H672+IF(ISBLANK($E672),0,$F672*VLOOKUP($E672,'INFO_Matières recyclables'!$F$4:$H$5,2,0))</f>
        <v>0</v>
      </c>
      <c r="T672" s="40">
        <f>$I672+$J672+$K672+$L672+$M672+$N672+$O672+$P672+$Q672+$F672+IF(ISBLANK($E672),0,$F672*(1-VLOOKUP($E672,'INFO_Matières recyclables'!F661:H662,2,0)))</f>
        <v>0</v>
      </c>
      <c r="U672" s="40">
        <f>$G672+$I672+$J672+$K672+$L672+$M672+IF(ISBLANK($E672),0,$F672*VLOOKUP($E672,'INFO_Matières recyclables'!$F$4:$H$5,3,0))</f>
        <v>0</v>
      </c>
      <c r="V672" s="40">
        <f>$H672+$N672+$O672+$P672+$Q672+IF(ISBLANK($E672),0,$F672*(1-VLOOKUP($E672,'INFO_Matières recyclables'!F661:H662,3,0)))</f>
        <v>0</v>
      </c>
    </row>
    <row r="673" spans="2:22" x14ac:dyDescent="0.3">
      <c r="B673" s="5"/>
      <c r="C673" s="5"/>
      <c r="D673" s="25"/>
      <c r="E673" s="35"/>
      <c r="F673" s="108"/>
      <c r="G673" s="111"/>
      <c r="H673" s="33"/>
      <c r="I673" s="33"/>
      <c r="J673" s="33"/>
      <c r="K673" s="33"/>
      <c r="L673" s="33"/>
      <c r="M673" s="33"/>
      <c r="N673" s="33"/>
      <c r="O673" s="33"/>
      <c r="P673" s="33"/>
      <c r="Q673" s="112"/>
      <c r="S673" s="40">
        <f>$G673+$H673+IF(ISBLANK($E673),0,$F673*VLOOKUP($E673,'INFO_Matières recyclables'!$F$4:$H$5,2,0))</f>
        <v>0</v>
      </c>
      <c r="T673" s="40">
        <f>$I673+$J673+$K673+$L673+$M673+$N673+$O673+$P673+$Q673+$F673+IF(ISBLANK($E673),0,$F673*(1-VLOOKUP($E673,'INFO_Matières recyclables'!F662:H663,2,0)))</f>
        <v>0</v>
      </c>
      <c r="U673" s="40">
        <f>$G673+$I673+$J673+$K673+$L673+$M673+IF(ISBLANK($E673),0,$F673*VLOOKUP($E673,'INFO_Matières recyclables'!$F$4:$H$5,3,0))</f>
        <v>0</v>
      </c>
      <c r="V673" s="40">
        <f>$H673+$N673+$O673+$P673+$Q673+IF(ISBLANK($E673),0,$F673*(1-VLOOKUP($E673,'INFO_Matières recyclables'!F662:H663,3,0)))</f>
        <v>0</v>
      </c>
    </row>
    <row r="674" spans="2:22" x14ac:dyDescent="0.3">
      <c r="B674" s="5"/>
      <c r="C674" s="5"/>
      <c r="D674" s="25"/>
      <c r="E674" s="35"/>
      <c r="F674" s="108"/>
      <c r="G674" s="111"/>
      <c r="H674" s="33"/>
      <c r="I674" s="33"/>
      <c r="J674" s="33"/>
      <c r="K674" s="33"/>
      <c r="L674" s="33"/>
      <c r="M674" s="33"/>
      <c r="N674" s="33"/>
      <c r="O674" s="33"/>
      <c r="P674" s="33"/>
      <c r="Q674" s="112"/>
      <c r="S674" s="40">
        <f>$G674+$H674+IF(ISBLANK($E674),0,$F674*VLOOKUP($E674,'INFO_Matières recyclables'!$F$4:$H$5,2,0))</f>
        <v>0</v>
      </c>
      <c r="T674" s="40">
        <f>$I674+$J674+$K674+$L674+$M674+$N674+$O674+$P674+$Q674+$F674+IF(ISBLANK($E674),0,$F674*(1-VLOOKUP($E674,'INFO_Matières recyclables'!F663:H664,2,0)))</f>
        <v>0</v>
      </c>
      <c r="U674" s="40">
        <f>$G674+$I674+$J674+$K674+$L674+$M674+IF(ISBLANK($E674),0,$F674*VLOOKUP($E674,'INFO_Matières recyclables'!$F$4:$H$5,3,0))</f>
        <v>0</v>
      </c>
      <c r="V674" s="40">
        <f>$H674+$N674+$O674+$P674+$Q674+IF(ISBLANK($E674),0,$F674*(1-VLOOKUP($E674,'INFO_Matières recyclables'!F663:H664,3,0)))</f>
        <v>0</v>
      </c>
    </row>
    <row r="675" spans="2:22" x14ac:dyDescent="0.3">
      <c r="B675" s="5"/>
      <c r="C675" s="5"/>
      <c r="D675" s="25"/>
      <c r="E675" s="35"/>
      <c r="F675" s="108"/>
      <c r="G675" s="111"/>
      <c r="H675" s="33"/>
      <c r="I675" s="33"/>
      <c r="J675" s="33"/>
      <c r="K675" s="33"/>
      <c r="L675" s="33"/>
      <c r="M675" s="33"/>
      <c r="N675" s="33"/>
      <c r="O675" s="33"/>
      <c r="P675" s="33"/>
      <c r="Q675" s="112"/>
      <c r="S675" s="40">
        <f>$G675+$H675+IF(ISBLANK($E675),0,$F675*VLOOKUP($E675,'INFO_Matières recyclables'!$F$4:$H$5,2,0))</f>
        <v>0</v>
      </c>
      <c r="T675" s="40">
        <f>$I675+$J675+$K675+$L675+$M675+$N675+$O675+$P675+$Q675+$F675+IF(ISBLANK($E675),0,$F675*(1-VLOOKUP($E675,'INFO_Matières recyclables'!F664:H665,2,0)))</f>
        <v>0</v>
      </c>
      <c r="U675" s="40">
        <f>$G675+$I675+$J675+$K675+$L675+$M675+IF(ISBLANK($E675),0,$F675*VLOOKUP($E675,'INFO_Matières recyclables'!$F$4:$H$5,3,0))</f>
        <v>0</v>
      </c>
      <c r="V675" s="40">
        <f>$H675+$N675+$O675+$P675+$Q675+IF(ISBLANK($E675),0,$F675*(1-VLOOKUP($E675,'INFO_Matières recyclables'!F664:H665,3,0)))</f>
        <v>0</v>
      </c>
    </row>
    <row r="676" spans="2:22" x14ac:dyDescent="0.3">
      <c r="B676" s="5"/>
      <c r="C676" s="5"/>
      <c r="D676" s="25"/>
      <c r="E676" s="35"/>
      <c r="F676" s="108"/>
      <c r="G676" s="111"/>
      <c r="H676" s="33"/>
      <c r="I676" s="33"/>
      <c r="J676" s="33"/>
      <c r="K676" s="33"/>
      <c r="L676" s="33"/>
      <c r="M676" s="33"/>
      <c r="N676" s="33"/>
      <c r="O676" s="33"/>
      <c r="P676" s="33"/>
      <c r="Q676" s="112"/>
      <c r="S676" s="40">
        <f>$G676+$H676+IF(ISBLANK($E676),0,$F676*VLOOKUP($E676,'INFO_Matières recyclables'!$F$4:$H$5,2,0))</f>
        <v>0</v>
      </c>
      <c r="T676" s="40">
        <f>$I676+$J676+$K676+$L676+$M676+$N676+$O676+$P676+$Q676+$F676+IF(ISBLANK($E676),0,$F676*(1-VLOOKUP($E676,'INFO_Matières recyclables'!F665:H666,2,0)))</f>
        <v>0</v>
      </c>
      <c r="U676" s="40">
        <f>$G676+$I676+$J676+$K676+$L676+$M676+IF(ISBLANK($E676),0,$F676*VLOOKUP($E676,'INFO_Matières recyclables'!$F$4:$H$5,3,0))</f>
        <v>0</v>
      </c>
      <c r="V676" s="40">
        <f>$H676+$N676+$O676+$P676+$Q676+IF(ISBLANK($E676),0,$F676*(1-VLOOKUP($E676,'INFO_Matières recyclables'!F665:H666,3,0)))</f>
        <v>0</v>
      </c>
    </row>
    <row r="677" spans="2:22" x14ac:dyDescent="0.3">
      <c r="B677" s="5"/>
      <c r="C677" s="5"/>
      <c r="D677" s="25"/>
      <c r="E677" s="35"/>
      <c r="F677" s="108"/>
      <c r="G677" s="111"/>
      <c r="H677" s="33"/>
      <c r="I677" s="33"/>
      <c r="J677" s="33"/>
      <c r="K677" s="33"/>
      <c r="L677" s="33"/>
      <c r="M677" s="33"/>
      <c r="N677" s="33"/>
      <c r="O677" s="33"/>
      <c r="P677" s="33"/>
      <c r="Q677" s="112"/>
      <c r="S677" s="40">
        <f>$G677+$H677+IF(ISBLANK($E677),0,$F677*VLOOKUP($E677,'INFO_Matières recyclables'!$F$4:$H$5,2,0))</f>
        <v>0</v>
      </c>
      <c r="T677" s="40">
        <f>$I677+$J677+$K677+$L677+$M677+$N677+$O677+$P677+$Q677+$F677+IF(ISBLANK($E677),0,$F677*(1-VLOOKUP($E677,'INFO_Matières recyclables'!F666:H667,2,0)))</f>
        <v>0</v>
      </c>
      <c r="U677" s="40">
        <f>$G677+$I677+$J677+$K677+$L677+$M677+IF(ISBLANK($E677),0,$F677*VLOOKUP($E677,'INFO_Matières recyclables'!$F$4:$H$5,3,0))</f>
        <v>0</v>
      </c>
      <c r="V677" s="40">
        <f>$H677+$N677+$O677+$P677+$Q677+IF(ISBLANK($E677),0,$F677*(1-VLOOKUP($E677,'INFO_Matières recyclables'!F666:H667,3,0)))</f>
        <v>0</v>
      </c>
    </row>
    <row r="678" spans="2:22" x14ac:dyDescent="0.3">
      <c r="B678" s="5"/>
      <c r="C678" s="5"/>
      <c r="D678" s="25"/>
      <c r="E678" s="35"/>
      <c r="F678" s="108"/>
      <c r="G678" s="111"/>
      <c r="H678" s="33"/>
      <c r="I678" s="33"/>
      <c r="J678" s="33"/>
      <c r="K678" s="33"/>
      <c r="L678" s="33"/>
      <c r="M678" s="33"/>
      <c r="N678" s="33"/>
      <c r="O678" s="33"/>
      <c r="P678" s="33"/>
      <c r="Q678" s="112"/>
      <c r="S678" s="40">
        <f>$G678+$H678+IF(ISBLANK($E678),0,$F678*VLOOKUP($E678,'INFO_Matières recyclables'!$F$4:$H$5,2,0))</f>
        <v>0</v>
      </c>
      <c r="T678" s="40">
        <f>$I678+$J678+$K678+$L678+$M678+$N678+$O678+$P678+$Q678+$F678+IF(ISBLANK($E678),0,$F678*(1-VLOOKUP($E678,'INFO_Matières recyclables'!F667:H668,2,0)))</f>
        <v>0</v>
      </c>
      <c r="U678" s="40">
        <f>$G678+$I678+$J678+$K678+$L678+$M678+IF(ISBLANK($E678),0,$F678*VLOOKUP($E678,'INFO_Matières recyclables'!$F$4:$H$5,3,0))</f>
        <v>0</v>
      </c>
      <c r="V678" s="40">
        <f>$H678+$N678+$O678+$P678+$Q678+IF(ISBLANK($E678),0,$F678*(1-VLOOKUP($E678,'INFO_Matières recyclables'!F667:H668,3,0)))</f>
        <v>0</v>
      </c>
    </row>
    <row r="679" spans="2:22" x14ac:dyDescent="0.3">
      <c r="B679" s="5"/>
      <c r="C679" s="5"/>
      <c r="D679" s="25"/>
      <c r="E679" s="35"/>
      <c r="F679" s="108"/>
      <c r="G679" s="111"/>
      <c r="H679" s="33"/>
      <c r="I679" s="33"/>
      <c r="J679" s="33"/>
      <c r="K679" s="33"/>
      <c r="L679" s="33"/>
      <c r="M679" s="33"/>
      <c r="N679" s="33"/>
      <c r="O679" s="33"/>
      <c r="P679" s="33"/>
      <c r="Q679" s="112"/>
      <c r="S679" s="40">
        <f>$G679+$H679+IF(ISBLANK($E679),0,$F679*VLOOKUP($E679,'INFO_Matières recyclables'!$F$4:$H$5,2,0))</f>
        <v>0</v>
      </c>
      <c r="T679" s="40">
        <f>$I679+$J679+$K679+$L679+$M679+$N679+$O679+$P679+$Q679+$F679+IF(ISBLANK($E679),0,$F679*(1-VLOOKUP($E679,'INFO_Matières recyclables'!F668:H669,2,0)))</f>
        <v>0</v>
      </c>
      <c r="U679" s="40">
        <f>$G679+$I679+$J679+$K679+$L679+$M679+IF(ISBLANK($E679),0,$F679*VLOOKUP($E679,'INFO_Matières recyclables'!$F$4:$H$5,3,0))</f>
        <v>0</v>
      </c>
      <c r="V679" s="40">
        <f>$H679+$N679+$O679+$P679+$Q679+IF(ISBLANK($E679),0,$F679*(1-VLOOKUP($E679,'INFO_Matières recyclables'!F668:H669,3,0)))</f>
        <v>0</v>
      </c>
    </row>
    <row r="680" spans="2:22" x14ac:dyDescent="0.3">
      <c r="B680" s="5"/>
      <c r="C680" s="5"/>
      <c r="D680" s="25"/>
      <c r="E680" s="35"/>
      <c r="F680" s="108"/>
      <c r="G680" s="111"/>
      <c r="H680" s="33"/>
      <c r="I680" s="33"/>
      <c r="J680" s="33"/>
      <c r="K680" s="33"/>
      <c r="L680" s="33"/>
      <c r="M680" s="33"/>
      <c r="N680" s="33"/>
      <c r="O680" s="33"/>
      <c r="P680" s="33"/>
      <c r="Q680" s="112"/>
      <c r="S680" s="40">
        <f>$G680+$H680+IF(ISBLANK($E680),0,$F680*VLOOKUP($E680,'INFO_Matières recyclables'!$F$4:$H$5,2,0))</f>
        <v>0</v>
      </c>
      <c r="T680" s="40">
        <f>$I680+$J680+$K680+$L680+$M680+$N680+$O680+$P680+$Q680+$F680+IF(ISBLANK($E680),0,$F680*(1-VLOOKUP($E680,'INFO_Matières recyclables'!F669:H670,2,0)))</f>
        <v>0</v>
      </c>
      <c r="U680" s="40">
        <f>$G680+$I680+$J680+$K680+$L680+$M680+IF(ISBLANK($E680),0,$F680*VLOOKUP($E680,'INFO_Matières recyclables'!$F$4:$H$5,3,0))</f>
        <v>0</v>
      </c>
      <c r="V680" s="40">
        <f>$H680+$N680+$O680+$P680+$Q680+IF(ISBLANK($E680),0,$F680*(1-VLOOKUP($E680,'INFO_Matières recyclables'!F669:H670,3,0)))</f>
        <v>0</v>
      </c>
    </row>
    <row r="681" spans="2:22" x14ac:dyDescent="0.3">
      <c r="B681" s="5"/>
      <c r="C681" s="5"/>
      <c r="D681" s="25"/>
      <c r="E681" s="35"/>
      <c r="F681" s="108"/>
      <c r="G681" s="111"/>
      <c r="H681" s="33"/>
      <c r="I681" s="33"/>
      <c r="J681" s="33"/>
      <c r="K681" s="33"/>
      <c r="L681" s="33"/>
      <c r="M681" s="33"/>
      <c r="N681" s="33"/>
      <c r="O681" s="33"/>
      <c r="P681" s="33"/>
      <c r="Q681" s="112"/>
      <c r="S681" s="40">
        <f>$G681+$H681+IF(ISBLANK($E681),0,$F681*VLOOKUP($E681,'INFO_Matières recyclables'!$F$4:$H$5,2,0))</f>
        <v>0</v>
      </c>
      <c r="T681" s="40">
        <f>$I681+$J681+$K681+$L681+$M681+$N681+$O681+$P681+$Q681+$F681+IF(ISBLANK($E681),0,$F681*(1-VLOOKUP($E681,'INFO_Matières recyclables'!F670:H671,2,0)))</f>
        <v>0</v>
      </c>
      <c r="U681" s="40">
        <f>$G681+$I681+$J681+$K681+$L681+$M681+IF(ISBLANK($E681),0,$F681*VLOOKUP($E681,'INFO_Matières recyclables'!$F$4:$H$5,3,0))</f>
        <v>0</v>
      </c>
      <c r="V681" s="40">
        <f>$H681+$N681+$O681+$P681+$Q681+IF(ISBLANK($E681),0,$F681*(1-VLOOKUP($E681,'INFO_Matières recyclables'!F670:H671,3,0)))</f>
        <v>0</v>
      </c>
    </row>
    <row r="682" spans="2:22" x14ac:dyDescent="0.3">
      <c r="B682" s="5"/>
      <c r="C682" s="5"/>
      <c r="D682" s="25"/>
      <c r="E682" s="35"/>
      <c r="F682" s="108"/>
      <c r="G682" s="111"/>
      <c r="H682" s="33"/>
      <c r="I682" s="33"/>
      <c r="J682" s="33"/>
      <c r="K682" s="33"/>
      <c r="L682" s="33"/>
      <c r="M682" s="33"/>
      <c r="N682" s="33"/>
      <c r="O682" s="33"/>
      <c r="P682" s="33"/>
      <c r="Q682" s="112"/>
      <c r="S682" s="40">
        <f>$G682+$H682+IF(ISBLANK($E682),0,$F682*VLOOKUP($E682,'INFO_Matières recyclables'!$F$4:$H$5,2,0))</f>
        <v>0</v>
      </c>
      <c r="T682" s="40">
        <f>$I682+$J682+$K682+$L682+$M682+$N682+$O682+$P682+$Q682+$F682+IF(ISBLANK($E682),0,$F682*(1-VLOOKUP($E682,'INFO_Matières recyclables'!F671:H672,2,0)))</f>
        <v>0</v>
      </c>
      <c r="U682" s="40">
        <f>$G682+$I682+$J682+$K682+$L682+$M682+IF(ISBLANK($E682),0,$F682*VLOOKUP($E682,'INFO_Matières recyclables'!$F$4:$H$5,3,0))</f>
        <v>0</v>
      </c>
      <c r="V682" s="40">
        <f>$H682+$N682+$O682+$P682+$Q682+IF(ISBLANK($E682),0,$F682*(1-VLOOKUP($E682,'INFO_Matières recyclables'!F671:H672,3,0)))</f>
        <v>0</v>
      </c>
    </row>
    <row r="683" spans="2:22" x14ac:dyDescent="0.3">
      <c r="B683" s="5"/>
      <c r="C683" s="5"/>
      <c r="D683" s="25"/>
      <c r="E683" s="35"/>
      <c r="F683" s="108"/>
      <c r="G683" s="111"/>
      <c r="H683" s="33"/>
      <c r="I683" s="33"/>
      <c r="J683" s="33"/>
      <c r="K683" s="33"/>
      <c r="L683" s="33"/>
      <c r="M683" s="33"/>
      <c r="N683" s="33"/>
      <c r="O683" s="33"/>
      <c r="P683" s="33"/>
      <c r="Q683" s="112"/>
      <c r="S683" s="40">
        <f>$G683+$H683+IF(ISBLANK($E683),0,$F683*VLOOKUP($E683,'INFO_Matières recyclables'!$F$4:$H$5,2,0))</f>
        <v>0</v>
      </c>
      <c r="T683" s="40">
        <f>$I683+$J683+$K683+$L683+$M683+$N683+$O683+$P683+$Q683+$F683+IF(ISBLANK($E683),0,$F683*(1-VLOOKUP($E683,'INFO_Matières recyclables'!F672:H673,2,0)))</f>
        <v>0</v>
      </c>
      <c r="U683" s="40">
        <f>$G683+$I683+$J683+$K683+$L683+$M683+IF(ISBLANK($E683),0,$F683*VLOOKUP($E683,'INFO_Matières recyclables'!$F$4:$H$5,3,0))</f>
        <v>0</v>
      </c>
      <c r="V683" s="40">
        <f>$H683+$N683+$O683+$P683+$Q683+IF(ISBLANK($E683),0,$F683*(1-VLOOKUP($E683,'INFO_Matières recyclables'!F672:H673,3,0)))</f>
        <v>0</v>
      </c>
    </row>
    <row r="684" spans="2:22" x14ac:dyDescent="0.3">
      <c r="B684" s="5"/>
      <c r="C684" s="5"/>
      <c r="D684" s="25"/>
      <c r="E684" s="35"/>
      <c r="F684" s="108"/>
      <c r="G684" s="111"/>
      <c r="H684" s="33"/>
      <c r="I684" s="33"/>
      <c r="J684" s="33"/>
      <c r="K684" s="33"/>
      <c r="L684" s="33"/>
      <c r="M684" s="33"/>
      <c r="N684" s="33"/>
      <c r="O684" s="33"/>
      <c r="P684" s="33"/>
      <c r="Q684" s="112"/>
      <c r="S684" s="40">
        <f>$G684+$H684+IF(ISBLANK($E684),0,$F684*VLOOKUP($E684,'INFO_Matières recyclables'!$F$4:$H$5,2,0))</f>
        <v>0</v>
      </c>
      <c r="T684" s="40">
        <f>$I684+$J684+$K684+$L684+$M684+$N684+$O684+$P684+$Q684+$F684+IF(ISBLANK($E684),0,$F684*(1-VLOOKUP($E684,'INFO_Matières recyclables'!F673:H674,2,0)))</f>
        <v>0</v>
      </c>
      <c r="U684" s="40">
        <f>$G684+$I684+$J684+$K684+$L684+$M684+IF(ISBLANK($E684),0,$F684*VLOOKUP($E684,'INFO_Matières recyclables'!$F$4:$H$5,3,0))</f>
        <v>0</v>
      </c>
      <c r="V684" s="40">
        <f>$H684+$N684+$O684+$P684+$Q684+IF(ISBLANK($E684),0,$F684*(1-VLOOKUP($E684,'INFO_Matières recyclables'!F673:H674,3,0)))</f>
        <v>0</v>
      </c>
    </row>
    <row r="685" spans="2:22" x14ac:dyDescent="0.3">
      <c r="B685" s="5"/>
      <c r="C685" s="5"/>
      <c r="D685" s="25"/>
      <c r="E685" s="35"/>
      <c r="F685" s="108"/>
      <c r="G685" s="111"/>
      <c r="H685" s="33"/>
      <c r="I685" s="33"/>
      <c r="J685" s="33"/>
      <c r="K685" s="33"/>
      <c r="L685" s="33"/>
      <c r="M685" s="33"/>
      <c r="N685" s="33"/>
      <c r="O685" s="33"/>
      <c r="P685" s="33"/>
      <c r="Q685" s="112"/>
      <c r="S685" s="40">
        <f>$G685+$H685+IF(ISBLANK($E685),0,$F685*VLOOKUP($E685,'INFO_Matières recyclables'!$F$4:$H$5,2,0))</f>
        <v>0</v>
      </c>
      <c r="T685" s="40">
        <f>$I685+$J685+$K685+$L685+$M685+$N685+$O685+$P685+$Q685+$F685+IF(ISBLANK($E685),0,$F685*(1-VLOOKUP($E685,'INFO_Matières recyclables'!F674:H675,2,0)))</f>
        <v>0</v>
      </c>
      <c r="U685" s="40">
        <f>$G685+$I685+$J685+$K685+$L685+$M685+IF(ISBLANK($E685),0,$F685*VLOOKUP($E685,'INFO_Matières recyclables'!$F$4:$H$5,3,0))</f>
        <v>0</v>
      </c>
      <c r="V685" s="40">
        <f>$H685+$N685+$O685+$P685+$Q685+IF(ISBLANK($E685),0,$F685*(1-VLOOKUP($E685,'INFO_Matières recyclables'!F674:H675,3,0)))</f>
        <v>0</v>
      </c>
    </row>
    <row r="686" spans="2:22" x14ac:dyDescent="0.3">
      <c r="B686" s="5"/>
      <c r="C686" s="5"/>
      <c r="D686" s="25"/>
      <c r="E686" s="35"/>
      <c r="F686" s="108"/>
      <c r="G686" s="111"/>
      <c r="H686" s="33"/>
      <c r="I686" s="33"/>
      <c r="J686" s="33"/>
      <c r="K686" s="33"/>
      <c r="L686" s="33"/>
      <c r="M686" s="33"/>
      <c r="N686" s="33"/>
      <c r="O686" s="33"/>
      <c r="P686" s="33"/>
      <c r="Q686" s="112"/>
      <c r="S686" s="40">
        <f>$G686+$H686+IF(ISBLANK($E686),0,$F686*VLOOKUP($E686,'INFO_Matières recyclables'!$F$4:$H$5,2,0))</f>
        <v>0</v>
      </c>
      <c r="T686" s="40">
        <f>$I686+$J686+$K686+$L686+$M686+$N686+$O686+$P686+$Q686+$F686+IF(ISBLANK($E686),0,$F686*(1-VLOOKUP($E686,'INFO_Matières recyclables'!F675:H676,2,0)))</f>
        <v>0</v>
      </c>
      <c r="U686" s="40">
        <f>$G686+$I686+$J686+$K686+$L686+$M686+IF(ISBLANK($E686),0,$F686*VLOOKUP($E686,'INFO_Matières recyclables'!$F$4:$H$5,3,0))</f>
        <v>0</v>
      </c>
      <c r="V686" s="40">
        <f>$H686+$N686+$O686+$P686+$Q686+IF(ISBLANK($E686),0,$F686*(1-VLOOKUP($E686,'INFO_Matières recyclables'!F675:H676,3,0)))</f>
        <v>0</v>
      </c>
    </row>
    <row r="687" spans="2:22" x14ac:dyDescent="0.3">
      <c r="B687" s="5"/>
      <c r="C687" s="5"/>
      <c r="D687" s="25"/>
      <c r="E687" s="35"/>
      <c r="F687" s="108"/>
      <c r="G687" s="111"/>
      <c r="H687" s="33"/>
      <c r="I687" s="33"/>
      <c r="J687" s="33"/>
      <c r="K687" s="33"/>
      <c r="L687" s="33"/>
      <c r="M687" s="33"/>
      <c r="N687" s="33"/>
      <c r="O687" s="33"/>
      <c r="P687" s="33"/>
      <c r="Q687" s="112"/>
      <c r="S687" s="40">
        <f>$G687+$H687+IF(ISBLANK($E687),0,$F687*VLOOKUP($E687,'INFO_Matières recyclables'!$F$4:$H$5,2,0))</f>
        <v>0</v>
      </c>
      <c r="T687" s="40">
        <f>$I687+$J687+$K687+$L687+$M687+$N687+$O687+$P687+$Q687+$F687+IF(ISBLANK($E687),0,$F687*(1-VLOOKUP($E687,'INFO_Matières recyclables'!F676:H677,2,0)))</f>
        <v>0</v>
      </c>
      <c r="U687" s="40">
        <f>$G687+$I687+$J687+$K687+$L687+$M687+IF(ISBLANK($E687),0,$F687*VLOOKUP($E687,'INFO_Matières recyclables'!$F$4:$H$5,3,0))</f>
        <v>0</v>
      </c>
      <c r="V687" s="40">
        <f>$H687+$N687+$O687+$P687+$Q687+IF(ISBLANK($E687),0,$F687*(1-VLOOKUP($E687,'INFO_Matières recyclables'!F676:H677,3,0)))</f>
        <v>0</v>
      </c>
    </row>
    <row r="688" spans="2:22" x14ac:dyDescent="0.3">
      <c r="B688" s="5"/>
      <c r="C688" s="5"/>
      <c r="D688" s="25"/>
      <c r="E688" s="35"/>
      <c r="F688" s="108"/>
      <c r="G688" s="111"/>
      <c r="H688" s="33"/>
      <c r="I688" s="33"/>
      <c r="J688" s="33"/>
      <c r="K688" s="33"/>
      <c r="L688" s="33"/>
      <c r="M688" s="33"/>
      <c r="N688" s="33"/>
      <c r="O688" s="33"/>
      <c r="P688" s="33"/>
      <c r="Q688" s="112"/>
      <c r="S688" s="40">
        <f>$G688+$H688+IF(ISBLANK($E688),0,$F688*VLOOKUP($E688,'INFO_Matières recyclables'!$F$4:$H$5,2,0))</f>
        <v>0</v>
      </c>
      <c r="T688" s="40">
        <f>$I688+$J688+$K688+$L688+$M688+$N688+$O688+$P688+$Q688+$F688+IF(ISBLANK($E688),0,$F688*(1-VLOOKUP($E688,'INFO_Matières recyclables'!F677:H678,2,0)))</f>
        <v>0</v>
      </c>
      <c r="U688" s="40">
        <f>$G688+$I688+$J688+$K688+$L688+$M688+IF(ISBLANK($E688),0,$F688*VLOOKUP($E688,'INFO_Matières recyclables'!$F$4:$H$5,3,0))</f>
        <v>0</v>
      </c>
      <c r="V688" s="40">
        <f>$H688+$N688+$O688+$P688+$Q688+IF(ISBLANK($E688),0,$F688*(1-VLOOKUP($E688,'INFO_Matières recyclables'!F677:H678,3,0)))</f>
        <v>0</v>
      </c>
    </row>
    <row r="689" spans="2:22" x14ac:dyDescent="0.3">
      <c r="B689" s="5"/>
      <c r="C689" s="5"/>
      <c r="D689" s="25"/>
      <c r="E689" s="35"/>
      <c r="F689" s="108"/>
      <c r="G689" s="111"/>
      <c r="H689" s="33"/>
      <c r="I689" s="33"/>
      <c r="J689" s="33"/>
      <c r="K689" s="33"/>
      <c r="L689" s="33"/>
      <c r="M689" s="33"/>
      <c r="N689" s="33"/>
      <c r="O689" s="33"/>
      <c r="P689" s="33"/>
      <c r="Q689" s="112"/>
      <c r="S689" s="40">
        <f>$G689+$H689+IF(ISBLANK($E689),0,$F689*VLOOKUP($E689,'INFO_Matières recyclables'!$F$4:$H$5,2,0))</f>
        <v>0</v>
      </c>
      <c r="T689" s="40">
        <f>$I689+$J689+$K689+$L689+$M689+$N689+$O689+$P689+$Q689+$F689+IF(ISBLANK($E689),0,$F689*(1-VLOOKUP($E689,'INFO_Matières recyclables'!F678:H679,2,0)))</f>
        <v>0</v>
      </c>
      <c r="U689" s="40">
        <f>$G689+$I689+$J689+$K689+$L689+$M689+IF(ISBLANK($E689),0,$F689*VLOOKUP($E689,'INFO_Matières recyclables'!$F$4:$H$5,3,0))</f>
        <v>0</v>
      </c>
      <c r="V689" s="40">
        <f>$H689+$N689+$O689+$P689+$Q689+IF(ISBLANK($E689),0,$F689*(1-VLOOKUP($E689,'INFO_Matières recyclables'!F678:H679,3,0)))</f>
        <v>0</v>
      </c>
    </row>
    <row r="690" spans="2:22" x14ac:dyDescent="0.3">
      <c r="B690" s="5"/>
      <c r="C690" s="5"/>
      <c r="D690" s="25"/>
      <c r="E690" s="35"/>
      <c r="F690" s="108"/>
      <c r="G690" s="111"/>
      <c r="H690" s="33"/>
      <c r="I690" s="33"/>
      <c r="J690" s="33"/>
      <c r="K690" s="33"/>
      <c r="L690" s="33"/>
      <c r="M690" s="33"/>
      <c r="N690" s="33"/>
      <c r="O690" s="33"/>
      <c r="P690" s="33"/>
      <c r="Q690" s="112"/>
      <c r="S690" s="40">
        <f>$G690+$H690+IF(ISBLANK($E690),0,$F690*VLOOKUP($E690,'INFO_Matières recyclables'!$F$4:$H$5,2,0))</f>
        <v>0</v>
      </c>
      <c r="T690" s="40">
        <f>$I690+$J690+$K690+$L690+$M690+$N690+$O690+$P690+$Q690+$F690+IF(ISBLANK($E690),0,$F690*(1-VLOOKUP($E690,'INFO_Matières recyclables'!F679:H680,2,0)))</f>
        <v>0</v>
      </c>
      <c r="U690" s="40">
        <f>$G690+$I690+$J690+$K690+$L690+$M690+IF(ISBLANK($E690),0,$F690*VLOOKUP($E690,'INFO_Matières recyclables'!$F$4:$H$5,3,0))</f>
        <v>0</v>
      </c>
      <c r="V690" s="40">
        <f>$H690+$N690+$O690+$P690+$Q690+IF(ISBLANK($E690),0,$F690*(1-VLOOKUP($E690,'INFO_Matières recyclables'!F679:H680,3,0)))</f>
        <v>0</v>
      </c>
    </row>
    <row r="691" spans="2:22" x14ac:dyDescent="0.3">
      <c r="B691" s="5"/>
      <c r="C691" s="5"/>
      <c r="D691" s="25"/>
      <c r="E691" s="35"/>
      <c r="F691" s="108"/>
      <c r="G691" s="111"/>
      <c r="H691" s="33"/>
      <c r="I691" s="33"/>
      <c r="J691" s="33"/>
      <c r="K691" s="33"/>
      <c r="L691" s="33"/>
      <c r="M691" s="33"/>
      <c r="N691" s="33"/>
      <c r="O691" s="33"/>
      <c r="P691" s="33"/>
      <c r="Q691" s="112"/>
      <c r="S691" s="40">
        <f>$G691+$H691+IF(ISBLANK($E691),0,$F691*VLOOKUP($E691,'INFO_Matières recyclables'!$F$4:$H$5,2,0))</f>
        <v>0</v>
      </c>
      <c r="T691" s="40">
        <f>$I691+$J691+$K691+$L691+$M691+$N691+$O691+$P691+$Q691+$F691+IF(ISBLANK($E691),0,$F691*(1-VLOOKUP($E691,'INFO_Matières recyclables'!F680:H681,2,0)))</f>
        <v>0</v>
      </c>
      <c r="U691" s="40">
        <f>$G691+$I691+$J691+$K691+$L691+$M691+IF(ISBLANK($E691),0,$F691*VLOOKUP($E691,'INFO_Matières recyclables'!$F$4:$H$5,3,0))</f>
        <v>0</v>
      </c>
      <c r="V691" s="40">
        <f>$H691+$N691+$O691+$P691+$Q691+IF(ISBLANK($E691),0,$F691*(1-VLOOKUP($E691,'INFO_Matières recyclables'!F680:H681,3,0)))</f>
        <v>0</v>
      </c>
    </row>
    <row r="692" spans="2:22" x14ac:dyDescent="0.3">
      <c r="B692" s="5"/>
      <c r="C692" s="5"/>
      <c r="D692" s="25"/>
      <c r="E692" s="35"/>
      <c r="F692" s="108"/>
      <c r="G692" s="111"/>
      <c r="H692" s="33"/>
      <c r="I692" s="33"/>
      <c r="J692" s="33"/>
      <c r="K692" s="33"/>
      <c r="L692" s="33"/>
      <c r="M692" s="33"/>
      <c r="N692" s="33"/>
      <c r="O692" s="33"/>
      <c r="P692" s="33"/>
      <c r="Q692" s="112"/>
      <c r="S692" s="40">
        <f>$G692+$H692+IF(ISBLANK($E692),0,$F692*VLOOKUP($E692,'INFO_Matières recyclables'!$F$4:$H$5,2,0))</f>
        <v>0</v>
      </c>
      <c r="T692" s="40">
        <f>$I692+$J692+$K692+$L692+$M692+$N692+$O692+$P692+$Q692+$F692+IF(ISBLANK($E692),0,$F692*(1-VLOOKUP($E692,'INFO_Matières recyclables'!F681:H682,2,0)))</f>
        <v>0</v>
      </c>
      <c r="U692" s="40">
        <f>$G692+$I692+$J692+$K692+$L692+$M692+IF(ISBLANK($E692),0,$F692*VLOOKUP($E692,'INFO_Matières recyclables'!$F$4:$H$5,3,0))</f>
        <v>0</v>
      </c>
      <c r="V692" s="40">
        <f>$H692+$N692+$O692+$P692+$Q692+IF(ISBLANK($E692),0,$F692*(1-VLOOKUP($E692,'INFO_Matières recyclables'!F681:H682,3,0)))</f>
        <v>0</v>
      </c>
    </row>
    <row r="693" spans="2:22" x14ac:dyDescent="0.3">
      <c r="B693" s="5"/>
      <c r="C693" s="5"/>
      <c r="D693" s="25"/>
      <c r="E693" s="35"/>
      <c r="F693" s="108"/>
      <c r="G693" s="111"/>
      <c r="H693" s="33"/>
      <c r="I693" s="33"/>
      <c r="J693" s="33"/>
      <c r="K693" s="33"/>
      <c r="L693" s="33"/>
      <c r="M693" s="33"/>
      <c r="N693" s="33"/>
      <c r="O693" s="33"/>
      <c r="P693" s="33"/>
      <c r="Q693" s="112"/>
      <c r="S693" s="40">
        <f>$G693+$H693+IF(ISBLANK($E693),0,$F693*VLOOKUP($E693,'INFO_Matières recyclables'!$F$4:$H$5,2,0))</f>
        <v>0</v>
      </c>
      <c r="T693" s="40">
        <f>$I693+$J693+$K693+$L693+$M693+$N693+$O693+$P693+$Q693+$F693+IF(ISBLANK($E693),0,$F693*(1-VLOOKUP($E693,'INFO_Matières recyclables'!F682:H683,2,0)))</f>
        <v>0</v>
      </c>
      <c r="U693" s="40">
        <f>$G693+$I693+$J693+$K693+$L693+$M693+IF(ISBLANK($E693),0,$F693*VLOOKUP($E693,'INFO_Matières recyclables'!$F$4:$H$5,3,0))</f>
        <v>0</v>
      </c>
      <c r="V693" s="40">
        <f>$H693+$N693+$O693+$P693+$Q693+IF(ISBLANK($E693),0,$F693*(1-VLOOKUP($E693,'INFO_Matières recyclables'!F682:H683,3,0)))</f>
        <v>0</v>
      </c>
    </row>
    <row r="694" spans="2:22" x14ac:dyDescent="0.3">
      <c r="B694" s="5"/>
      <c r="C694" s="5"/>
      <c r="D694" s="25"/>
      <c r="E694" s="35"/>
      <c r="F694" s="108"/>
      <c r="G694" s="111"/>
      <c r="H694" s="33"/>
      <c r="I694" s="33"/>
      <c r="J694" s="33"/>
      <c r="K694" s="33"/>
      <c r="L694" s="33"/>
      <c r="M694" s="33"/>
      <c r="N694" s="33"/>
      <c r="O694" s="33"/>
      <c r="P694" s="33"/>
      <c r="Q694" s="112"/>
      <c r="S694" s="40">
        <f>$G694+$H694+IF(ISBLANK($E694),0,$F694*VLOOKUP($E694,'INFO_Matières recyclables'!$F$4:$H$5,2,0))</f>
        <v>0</v>
      </c>
      <c r="T694" s="40">
        <f>$I694+$J694+$K694+$L694+$M694+$N694+$O694+$P694+$Q694+$F694+IF(ISBLANK($E694),0,$F694*(1-VLOOKUP($E694,'INFO_Matières recyclables'!F683:H684,2,0)))</f>
        <v>0</v>
      </c>
      <c r="U694" s="40">
        <f>$G694+$I694+$J694+$K694+$L694+$M694+IF(ISBLANK($E694),0,$F694*VLOOKUP($E694,'INFO_Matières recyclables'!$F$4:$H$5,3,0))</f>
        <v>0</v>
      </c>
      <c r="V694" s="40">
        <f>$H694+$N694+$O694+$P694+$Q694+IF(ISBLANK($E694),0,$F694*(1-VLOOKUP($E694,'INFO_Matières recyclables'!F683:H684,3,0)))</f>
        <v>0</v>
      </c>
    </row>
    <row r="695" spans="2:22" x14ac:dyDescent="0.3">
      <c r="B695" s="5"/>
      <c r="C695" s="5"/>
      <c r="D695" s="25"/>
      <c r="E695" s="35"/>
      <c r="F695" s="108"/>
      <c r="G695" s="111"/>
      <c r="H695" s="33"/>
      <c r="I695" s="33"/>
      <c r="J695" s="33"/>
      <c r="K695" s="33"/>
      <c r="L695" s="33"/>
      <c r="M695" s="33"/>
      <c r="N695" s="33"/>
      <c r="O695" s="33"/>
      <c r="P695" s="33"/>
      <c r="Q695" s="112"/>
      <c r="S695" s="40">
        <f>$G695+$H695+IF(ISBLANK($E695),0,$F695*VLOOKUP($E695,'INFO_Matières recyclables'!$F$4:$H$5,2,0))</f>
        <v>0</v>
      </c>
      <c r="T695" s="40">
        <f>$I695+$J695+$K695+$L695+$M695+$N695+$O695+$P695+$Q695+$F695+IF(ISBLANK($E695),0,$F695*(1-VLOOKUP($E695,'INFO_Matières recyclables'!F684:H685,2,0)))</f>
        <v>0</v>
      </c>
      <c r="U695" s="40">
        <f>$G695+$I695+$J695+$K695+$L695+$M695+IF(ISBLANK($E695),0,$F695*VLOOKUP($E695,'INFO_Matières recyclables'!$F$4:$H$5,3,0))</f>
        <v>0</v>
      </c>
      <c r="V695" s="40">
        <f>$H695+$N695+$O695+$P695+$Q695+IF(ISBLANK($E695),0,$F695*(1-VLOOKUP($E695,'INFO_Matières recyclables'!F684:H685,3,0)))</f>
        <v>0</v>
      </c>
    </row>
    <row r="696" spans="2:22" x14ac:dyDescent="0.3">
      <c r="B696" s="5"/>
      <c r="C696" s="5"/>
      <c r="D696" s="25"/>
      <c r="E696" s="35"/>
      <c r="F696" s="108"/>
      <c r="G696" s="111"/>
      <c r="H696" s="33"/>
      <c r="I696" s="33"/>
      <c r="J696" s="33"/>
      <c r="K696" s="33"/>
      <c r="L696" s="33"/>
      <c r="M696" s="33"/>
      <c r="N696" s="33"/>
      <c r="O696" s="33"/>
      <c r="P696" s="33"/>
      <c r="Q696" s="112"/>
      <c r="S696" s="40">
        <f>$G696+$H696+IF(ISBLANK($E696),0,$F696*VLOOKUP($E696,'INFO_Matières recyclables'!$F$4:$H$5,2,0))</f>
        <v>0</v>
      </c>
      <c r="T696" s="40">
        <f>$I696+$J696+$K696+$L696+$M696+$N696+$O696+$P696+$Q696+$F696+IF(ISBLANK($E696),0,$F696*(1-VLOOKUP($E696,'INFO_Matières recyclables'!F685:H686,2,0)))</f>
        <v>0</v>
      </c>
      <c r="U696" s="40">
        <f>$G696+$I696+$J696+$K696+$L696+$M696+IF(ISBLANK($E696),0,$F696*VLOOKUP($E696,'INFO_Matières recyclables'!$F$4:$H$5,3,0))</f>
        <v>0</v>
      </c>
      <c r="V696" s="40">
        <f>$H696+$N696+$O696+$P696+$Q696+IF(ISBLANK($E696),0,$F696*(1-VLOOKUP($E696,'INFO_Matières recyclables'!F685:H686,3,0)))</f>
        <v>0</v>
      </c>
    </row>
    <row r="697" spans="2:22" x14ac:dyDescent="0.3">
      <c r="B697" s="5"/>
      <c r="C697" s="5"/>
      <c r="D697" s="25"/>
      <c r="E697" s="35"/>
      <c r="F697" s="108"/>
      <c r="G697" s="111"/>
      <c r="H697" s="33"/>
      <c r="I697" s="33"/>
      <c r="J697" s="33"/>
      <c r="K697" s="33"/>
      <c r="L697" s="33"/>
      <c r="M697" s="33"/>
      <c r="N697" s="33"/>
      <c r="O697" s="33"/>
      <c r="P697" s="33"/>
      <c r="Q697" s="112"/>
      <c r="S697" s="40">
        <f>$G697+$H697+IF(ISBLANK($E697),0,$F697*VLOOKUP($E697,'INFO_Matières recyclables'!$F$4:$H$5,2,0))</f>
        <v>0</v>
      </c>
      <c r="T697" s="40">
        <f>$I697+$J697+$K697+$L697+$M697+$N697+$O697+$P697+$Q697+$F697+IF(ISBLANK($E697),0,$F697*(1-VLOOKUP($E697,'INFO_Matières recyclables'!F686:H687,2,0)))</f>
        <v>0</v>
      </c>
      <c r="U697" s="40">
        <f>$G697+$I697+$J697+$K697+$L697+$M697+IF(ISBLANK($E697),0,$F697*VLOOKUP($E697,'INFO_Matières recyclables'!$F$4:$H$5,3,0))</f>
        <v>0</v>
      </c>
      <c r="V697" s="40">
        <f>$H697+$N697+$O697+$P697+$Q697+IF(ISBLANK($E697),0,$F697*(1-VLOOKUP($E697,'INFO_Matières recyclables'!F686:H687,3,0)))</f>
        <v>0</v>
      </c>
    </row>
    <row r="698" spans="2:22" x14ac:dyDescent="0.3">
      <c r="B698" s="5"/>
      <c r="C698" s="5"/>
      <c r="D698" s="25"/>
      <c r="E698" s="35"/>
      <c r="F698" s="108"/>
      <c r="G698" s="111"/>
      <c r="H698" s="33"/>
      <c r="I698" s="33"/>
      <c r="J698" s="33"/>
      <c r="K698" s="33"/>
      <c r="L698" s="33"/>
      <c r="M698" s="33"/>
      <c r="N698" s="33"/>
      <c r="O698" s="33"/>
      <c r="P698" s="33"/>
      <c r="Q698" s="112"/>
      <c r="S698" s="40">
        <f>$G698+$H698+IF(ISBLANK($E698),0,$F698*VLOOKUP($E698,'INFO_Matières recyclables'!$F$4:$H$5,2,0))</f>
        <v>0</v>
      </c>
      <c r="T698" s="40">
        <f>$I698+$J698+$K698+$L698+$M698+$N698+$O698+$P698+$Q698+$F698+IF(ISBLANK($E698),0,$F698*(1-VLOOKUP($E698,'INFO_Matières recyclables'!F687:H688,2,0)))</f>
        <v>0</v>
      </c>
      <c r="U698" s="40">
        <f>$G698+$I698+$J698+$K698+$L698+$M698+IF(ISBLANK($E698),0,$F698*VLOOKUP($E698,'INFO_Matières recyclables'!$F$4:$H$5,3,0))</f>
        <v>0</v>
      </c>
      <c r="V698" s="40">
        <f>$H698+$N698+$O698+$P698+$Q698+IF(ISBLANK($E698),0,$F698*(1-VLOOKUP($E698,'INFO_Matières recyclables'!F687:H688,3,0)))</f>
        <v>0</v>
      </c>
    </row>
    <row r="699" spans="2:22" x14ac:dyDescent="0.3">
      <c r="B699" s="5"/>
      <c r="C699" s="5"/>
      <c r="D699" s="25"/>
      <c r="E699" s="35"/>
      <c r="F699" s="108"/>
      <c r="G699" s="111"/>
      <c r="H699" s="33"/>
      <c r="I699" s="33"/>
      <c r="J699" s="33"/>
      <c r="K699" s="33"/>
      <c r="L699" s="33"/>
      <c r="M699" s="33"/>
      <c r="N699" s="33"/>
      <c r="O699" s="33"/>
      <c r="P699" s="33"/>
      <c r="Q699" s="112"/>
      <c r="S699" s="40">
        <f>$G699+$H699+IF(ISBLANK($E699),0,$F699*VLOOKUP($E699,'INFO_Matières recyclables'!$F$4:$H$5,2,0))</f>
        <v>0</v>
      </c>
      <c r="T699" s="40">
        <f>$I699+$J699+$K699+$L699+$M699+$N699+$O699+$P699+$Q699+$F699+IF(ISBLANK($E699),0,$F699*(1-VLOOKUP($E699,'INFO_Matières recyclables'!F688:H689,2,0)))</f>
        <v>0</v>
      </c>
      <c r="U699" s="40">
        <f>$G699+$I699+$J699+$K699+$L699+$M699+IF(ISBLANK($E699),0,$F699*VLOOKUP($E699,'INFO_Matières recyclables'!$F$4:$H$5,3,0))</f>
        <v>0</v>
      </c>
      <c r="V699" s="40">
        <f>$H699+$N699+$O699+$P699+$Q699+IF(ISBLANK($E699),0,$F699*(1-VLOOKUP($E699,'INFO_Matières recyclables'!F688:H689,3,0)))</f>
        <v>0</v>
      </c>
    </row>
    <row r="700" spans="2:22" x14ac:dyDescent="0.3">
      <c r="B700" s="5"/>
      <c r="C700" s="5"/>
      <c r="D700" s="25"/>
      <c r="E700" s="35"/>
      <c r="F700" s="108"/>
      <c r="G700" s="111"/>
      <c r="H700" s="33"/>
      <c r="I700" s="33"/>
      <c r="J700" s="33"/>
      <c r="K700" s="33"/>
      <c r="L700" s="33"/>
      <c r="M700" s="33"/>
      <c r="N700" s="33"/>
      <c r="O700" s="33"/>
      <c r="P700" s="33"/>
      <c r="Q700" s="112"/>
      <c r="S700" s="40">
        <f>$G700+$H700+IF(ISBLANK($E700),0,$F700*VLOOKUP($E700,'INFO_Matières recyclables'!$F$4:$H$5,2,0))</f>
        <v>0</v>
      </c>
      <c r="T700" s="40">
        <f>$I700+$J700+$K700+$L700+$M700+$N700+$O700+$P700+$Q700+$F700+IF(ISBLANK($E700),0,$F700*(1-VLOOKUP($E700,'INFO_Matières recyclables'!F689:H690,2,0)))</f>
        <v>0</v>
      </c>
      <c r="U700" s="40">
        <f>$G700+$I700+$J700+$K700+$L700+$M700+IF(ISBLANK($E700),0,$F700*VLOOKUP($E700,'INFO_Matières recyclables'!$F$4:$H$5,3,0))</f>
        <v>0</v>
      </c>
      <c r="V700" s="40">
        <f>$H700+$N700+$O700+$P700+$Q700+IF(ISBLANK($E700),0,$F700*(1-VLOOKUP($E700,'INFO_Matières recyclables'!F689:H690,3,0)))</f>
        <v>0</v>
      </c>
    </row>
    <row r="701" spans="2:22" x14ac:dyDescent="0.3">
      <c r="B701" s="5"/>
      <c r="C701" s="5"/>
      <c r="D701" s="25"/>
      <c r="E701" s="35"/>
      <c r="F701" s="108"/>
      <c r="G701" s="111"/>
      <c r="H701" s="33"/>
      <c r="I701" s="33"/>
      <c r="J701" s="33"/>
      <c r="K701" s="33"/>
      <c r="L701" s="33"/>
      <c r="M701" s="33"/>
      <c r="N701" s="33"/>
      <c r="O701" s="33"/>
      <c r="P701" s="33"/>
      <c r="Q701" s="112"/>
      <c r="S701" s="40">
        <f>$G701+$H701+IF(ISBLANK($E701),0,$F701*VLOOKUP($E701,'INFO_Matières recyclables'!$F$4:$H$5,2,0))</f>
        <v>0</v>
      </c>
      <c r="T701" s="40">
        <f>$I701+$J701+$K701+$L701+$M701+$N701+$O701+$P701+$Q701+$F701+IF(ISBLANK($E701),0,$F701*(1-VLOOKUP($E701,'INFO_Matières recyclables'!F690:H691,2,0)))</f>
        <v>0</v>
      </c>
      <c r="U701" s="40">
        <f>$G701+$I701+$J701+$K701+$L701+$M701+IF(ISBLANK($E701),0,$F701*VLOOKUP($E701,'INFO_Matières recyclables'!$F$4:$H$5,3,0))</f>
        <v>0</v>
      </c>
      <c r="V701" s="40">
        <f>$H701+$N701+$O701+$P701+$Q701+IF(ISBLANK($E701),0,$F701*(1-VLOOKUP($E701,'INFO_Matières recyclables'!F690:H691,3,0)))</f>
        <v>0</v>
      </c>
    </row>
    <row r="702" spans="2:22" x14ac:dyDescent="0.3">
      <c r="B702" s="5"/>
      <c r="C702" s="5"/>
      <c r="D702" s="25"/>
      <c r="E702" s="35"/>
      <c r="F702" s="108"/>
      <c r="G702" s="111"/>
      <c r="H702" s="33"/>
      <c r="I702" s="33"/>
      <c r="J702" s="33"/>
      <c r="K702" s="33"/>
      <c r="L702" s="33"/>
      <c r="M702" s="33"/>
      <c r="N702" s="33"/>
      <c r="O702" s="33"/>
      <c r="P702" s="33"/>
      <c r="Q702" s="112"/>
      <c r="S702" s="40">
        <f>$G702+$H702+IF(ISBLANK($E702),0,$F702*VLOOKUP($E702,'INFO_Matières recyclables'!$F$4:$H$5,2,0))</f>
        <v>0</v>
      </c>
      <c r="T702" s="40">
        <f>$I702+$J702+$K702+$L702+$M702+$N702+$O702+$P702+$Q702+$F702+IF(ISBLANK($E702),0,$F702*(1-VLOOKUP($E702,'INFO_Matières recyclables'!F691:H692,2,0)))</f>
        <v>0</v>
      </c>
      <c r="U702" s="40">
        <f>$G702+$I702+$J702+$K702+$L702+$M702+IF(ISBLANK($E702),0,$F702*VLOOKUP($E702,'INFO_Matières recyclables'!$F$4:$H$5,3,0))</f>
        <v>0</v>
      </c>
      <c r="V702" s="40">
        <f>$H702+$N702+$O702+$P702+$Q702+IF(ISBLANK($E702),0,$F702*(1-VLOOKUP($E702,'INFO_Matières recyclables'!F691:H692,3,0)))</f>
        <v>0</v>
      </c>
    </row>
    <row r="703" spans="2:22" x14ac:dyDescent="0.3">
      <c r="B703" s="5"/>
      <c r="C703" s="5"/>
      <c r="D703" s="25"/>
      <c r="E703" s="35"/>
      <c r="F703" s="108"/>
      <c r="G703" s="111"/>
      <c r="H703" s="33"/>
      <c r="I703" s="33"/>
      <c r="J703" s="33"/>
      <c r="K703" s="33"/>
      <c r="L703" s="33"/>
      <c r="M703" s="33"/>
      <c r="N703" s="33"/>
      <c r="O703" s="33"/>
      <c r="P703" s="33"/>
      <c r="Q703" s="112"/>
      <c r="S703" s="40">
        <f>$G703+$H703+IF(ISBLANK($E703),0,$F703*VLOOKUP($E703,'INFO_Matières recyclables'!$F$4:$H$5,2,0))</f>
        <v>0</v>
      </c>
      <c r="T703" s="40">
        <f>$I703+$J703+$K703+$L703+$M703+$N703+$O703+$P703+$Q703+$F703+IF(ISBLANK($E703),0,$F703*(1-VLOOKUP($E703,'INFO_Matières recyclables'!F692:H693,2,0)))</f>
        <v>0</v>
      </c>
      <c r="U703" s="40">
        <f>$G703+$I703+$J703+$K703+$L703+$M703+IF(ISBLANK($E703),0,$F703*VLOOKUP($E703,'INFO_Matières recyclables'!$F$4:$H$5,3,0))</f>
        <v>0</v>
      </c>
      <c r="V703" s="40">
        <f>$H703+$N703+$O703+$P703+$Q703+IF(ISBLANK($E703),0,$F703*(1-VLOOKUP($E703,'INFO_Matières recyclables'!F692:H693,3,0)))</f>
        <v>0</v>
      </c>
    </row>
    <row r="704" spans="2:22" x14ac:dyDescent="0.3">
      <c r="B704" s="5"/>
      <c r="C704" s="5"/>
      <c r="D704" s="25"/>
      <c r="E704" s="35"/>
      <c r="F704" s="108"/>
      <c r="G704" s="111"/>
      <c r="H704" s="33"/>
      <c r="I704" s="33"/>
      <c r="J704" s="33"/>
      <c r="K704" s="33"/>
      <c r="L704" s="33"/>
      <c r="M704" s="33"/>
      <c r="N704" s="33"/>
      <c r="O704" s="33"/>
      <c r="P704" s="33"/>
      <c r="Q704" s="112"/>
      <c r="S704" s="40">
        <f>$G704+$H704+IF(ISBLANK($E704),0,$F704*VLOOKUP($E704,'INFO_Matières recyclables'!$F$4:$H$5,2,0))</f>
        <v>0</v>
      </c>
      <c r="T704" s="40">
        <f>$I704+$J704+$K704+$L704+$M704+$N704+$O704+$P704+$Q704+$F704+IF(ISBLANK($E704),0,$F704*(1-VLOOKUP($E704,'INFO_Matières recyclables'!F693:H694,2,0)))</f>
        <v>0</v>
      </c>
      <c r="U704" s="40">
        <f>$G704+$I704+$J704+$K704+$L704+$M704+IF(ISBLANK($E704),0,$F704*VLOOKUP($E704,'INFO_Matières recyclables'!$F$4:$H$5,3,0))</f>
        <v>0</v>
      </c>
      <c r="V704" s="40">
        <f>$H704+$N704+$O704+$P704+$Q704+IF(ISBLANK($E704),0,$F704*(1-VLOOKUP($E704,'INFO_Matières recyclables'!F693:H694,3,0)))</f>
        <v>0</v>
      </c>
    </row>
    <row r="705" spans="2:22" x14ac:dyDescent="0.3">
      <c r="B705" s="5"/>
      <c r="C705" s="5"/>
      <c r="D705" s="25"/>
      <c r="E705" s="35"/>
      <c r="F705" s="108"/>
      <c r="G705" s="111"/>
      <c r="H705" s="33"/>
      <c r="I705" s="33"/>
      <c r="J705" s="33"/>
      <c r="K705" s="33"/>
      <c r="L705" s="33"/>
      <c r="M705" s="33"/>
      <c r="N705" s="33"/>
      <c r="O705" s="33"/>
      <c r="P705" s="33"/>
      <c r="Q705" s="112"/>
      <c r="S705" s="40">
        <f>$G705+$H705+IF(ISBLANK($E705),0,$F705*VLOOKUP($E705,'INFO_Matières recyclables'!$F$4:$H$5,2,0))</f>
        <v>0</v>
      </c>
      <c r="T705" s="40">
        <f>$I705+$J705+$K705+$L705+$M705+$N705+$O705+$P705+$Q705+$F705+IF(ISBLANK($E705),0,$F705*(1-VLOOKUP($E705,'INFO_Matières recyclables'!F694:H695,2,0)))</f>
        <v>0</v>
      </c>
      <c r="U705" s="40">
        <f>$G705+$I705+$J705+$K705+$L705+$M705+IF(ISBLANK($E705),0,$F705*VLOOKUP($E705,'INFO_Matières recyclables'!$F$4:$H$5,3,0))</f>
        <v>0</v>
      </c>
      <c r="V705" s="40">
        <f>$H705+$N705+$O705+$P705+$Q705+IF(ISBLANK($E705),0,$F705*(1-VLOOKUP($E705,'INFO_Matières recyclables'!F694:H695,3,0)))</f>
        <v>0</v>
      </c>
    </row>
    <row r="706" spans="2:22" x14ac:dyDescent="0.3">
      <c r="B706" s="5"/>
      <c r="C706" s="5"/>
      <c r="D706" s="25"/>
      <c r="E706" s="35"/>
      <c r="F706" s="108"/>
      <c r="G706" s="111"/>
      <c r="H706" s="33"/>
      <c r="I706" s="33"/>
      <c r="J706" s="33"/>
      <c r="K706" s="33"/>
      <c r="L706" s="33"/>
      <c r="M706" s="33"/>
      <c r="N706" s="33"/>
      <c r="O706" s="33"/>
      <c r="P706" s="33"/>
      <c r="Q706" s="112"/>
      <c r="S706" s="40">
        <f>$G706+$H706+IF(ISBLANK($E706),0,$F706*VLOOKUP($E706,'INFO_Matières recyclables'!$F$4:$H$5,2,0))</f>
        <v>0</v>
      </c>
      <c r="T706" s="40">
        <f>$I706+$J706+$K706+$L706+$M706+$N706+$O706+$P706+$Q706+$F706+IF(ISBLANK($E706),0,$F706*(1-VLOOKUP($E706,'INFO_Matières recyclables'!F695:H696,2,0)))</f>
        <v>0</v>
      </c>
      <c r="U706" s="40">
        <f>$G706+$I706+$J706+$K706+$L706+$M706+IF(ISBLANK($E706),0,$F706*VLOOKUP($E706,'INFO_Matières recyclables'!$F$4:$H$5,3,0))</f>
        <v>0</v>
      </c>
      <c r="V706" s="40">
        <f>$H706+$N706+$O706+$P706+$Q706+IF(ISBLANK($E706),0,$F706*(1-VLOOKUP($E706,'INFO_Matières recyclables'!F695:H696,3,0)))</f>
        <v>0</v>
      </c>
    </row>
    <row r="707" spans="2:22" x14ac:dyDescent="0.3">
      <c r="B707" s="5"/>
      <c r="C707" s="5"/>
      <c r="D707" s="25"/>
      <c r="E707" s="35"/>
      <c r="F707" s="108"/>
      <c r="G707" s="111"/>
      <c r="H707" s="33"/>
      <c r="I707" s="33"/>
      <c r="J707" s="33"/>
      <c r="K707" s="33"/>
      <c r="L707" s="33"/>
      <c r="M707" s="33"/>
      <c r="N707" s="33"/>
      <c r="O707" s="33"/>
      <c r="P707" s="33"/>
      <c r="Q707" s="112"/>
      <c r="S707" s="40">
        <f>$G707+$H707+IF(ISBLANK($E707),0,$F707*VLOOKUP($E707,'INFO_Matières recyclables'!$F$4:$H$5,2,0))</f>
        <v>0</v>
      </c>
      <c r="T707" s="40">
        <f>$I707+$J707+$K707+$L707+$M707+$N707+$O707+$P707+$Q707+$F707+IF(ISBLANK($E707),0,$F707*(1-VLOOKUP($E707,'INFO_Matières recyclables'!F696:H697,2,0)))</f>
        <v>0</v>
      </c>
      <c r="U707" s="40">
        <f>$G707+$I707+$J707+$K707+$L707+$M707+IF(ISBLANK($E707),0,$F707*VLOOKUP($E707,'INFO_Matières recyclables'!$F$4:$H$5,3,0))</f>
        <v>0</v>
      </c>
      <c r="V707" s="40">
        <f>$H707+$N707+$O707+$P707+$Q707+IF(ISBLANK($E707),0,$F707*(1-VLOOKUP($E707,'INFO_Matières recyclables'!F696:H697,3,0)))</f>
        <v>0</v>
      </c>
    </row>
    <row r="708" spans="2:22" x14ac:dyDescent="0.3">
      <c r="B708" s="5"/>
      <c r="C708" s="5"/>
      <c r="D708" s="25"/>
      <c r="E708" s="35"/>
      <c r="F708" s="108"/>
      <c r="G708" s="111"/>
      <c r="H708" s="33"/>
      <c r="I708" s="33"/>
      <c r="J708" s="33"/>
      <c r="K708" s="33"/>
      <c r="L708" s="33"/>
      <c r="M708" s="33"/>
      <c r="N708" s="33"/>
      <c r="O708" s="33"/>
      <c r="P708" s="33"/>
      <c r="Q708" s="112"/>
      <c r="S708" s="40">
        <f>$G708+$H708+IF(ISBLANK($E708),0,$F708*VLOOKUP($E708,'INFO_Matières recyclables'!$F$4:$H$5,2,0))</f>
        <v>0</v>
      </c>
      <c r="T708" s="40">
        <f>$I708+$J708+$K708+$L708+$M708+$N708+$O708+$P708+$Q708+$F708+IF(ISBLANK($E708),0,$F708*(1-VLOOKUP($E708,'INFO_Matières recyclables'!F697:H698,2,0)))</f>
        <v>0</v>
      </c>
      <c r="U708" s="40">
        <f>$G708+$I708+$J708+$K708+$L708+$M708+IF(ISBLANK($E708),0,$F708*VLOOKUP($E708,'INFO_Matières recyclables'!$F$4:$H$5,3,0))</f>
        <v>0</v>
      </c>
      <c r="V708" s="40">
        <f>$H708+$N708+$O708+$P708+$Q708+IF(ISBLANK($E708),0,$F708*(1-VLOOKUP($E708,'INFO_Matières recyclables'!F697:H698,3,0)))</f>
        <v>0</v>
      </c>
    </row>
    <row r="709" spans="2:22" x14ac:dyDescent="0.3">
      <c r="B709" s="5"/>
      <c r="C709" s="5"/>
      <c r="D709" s="25"/>
      <c r="E709" s="35"/>
      <c r="F709" s="108"/>
      <c r="G709" s="111"/>
      <c r="H709" s="33"/>
      <c r="I709" s="33"/>
      <c r="J709" s="33"/>
      <c r="K709" s="33"/>
      <c r="L709" s="33"/>
      <c r="M709" s="33"/>
      <c r="N709" s="33"/>
      <c r="O709" s="33"/>
      <c r="P709" s="33"/>
      <c r="Q709" s="112"/>
      <c r="S709" s="40">
        <f>$G709+$H709+IF(ISBLANK($E709),0,$F709*VLOOKUP($E709,'INFO_Matières recyclables'!$F$4:$H$5,2,0))</f>
        <v>0</v>
      </c>
      <c r="T709" s="40">
        <f>$I709+$J709+$K709+$L709+$M709+$N709+$O709+$P709+$Q709+$F709+IF(ISBLANK($E709),0,$F709*(1-VLOOKUP($E709,'INFO_Matières recyclables'!F698:H699,2,0)))</f>
        <v>0</v>
      </c>
      <c r="U709" s="40">
        <f>$G709+$I709+$J709+$K709+$L709+$M709+IF(ISBLANK($E709),0,$F709*VLOOKUP($E709,'INFO_Matières recyclables'!$F$4:$H$5,3,0))</f>
        <v>0</v>
      </c>
      <c r="V709" s="40">
        <f>$H709+$N709+$O709+$P709+$Q709+IF(ISBLANK($E709),0,$F709*(1-VLOOKUP($E709,'INFO_Matières recyclables'!F698:H699,3,0)))</f>
        <v>0</v>
      </c>
    </row>
    <row r="710" spans="2:22" x14ac:dyDescent="0.3">
      <c r="B710" s="5"/>
      <c r="C710" s="5"/>
      <c r="D710" s="25"/>
      <c r="E710" s="35"/>
      <c r="F710" s="108"/>
      <c r="G710" s="111"/>
      <c r="H710" s="33"/>
      <c r="I710" s="33"/>
      <c r="J710" s="33"/>
      <c r="K710" s="33"/>
      <c r="L710" s="33"/>
      <c r="M710" s="33"/>
      <c r="N710" s="33"/>
      <c r="O710" s="33"/>
      <c r="P710" s="33"/>
      <c r="Q710" s="112"/>
      <c r="S710" s="40">
        <f>$G710+$H710+IF(ISBLANK($E710),0,$F710*VLOOKUP($E710,'INFO_Matières recyclables'!$F$4:$H$5,2,0))</f>
        <v>0</v>
      </c>
      <c r="T710" s="40">
        <f>$I710+$J710+$K710+$L710+$M710+$N710+$O710+$P710+$Q710+$F710+IF(ISBLANK($E710),0,$F710*(1-VLOOKUP($E710,'INFO_Matières recyclables'!F699:H700,2,0)))</f>
        <v>0</v>
      </c>
      <c r="U710" s="40">
        <f>$G710+$I710+$J710+$K710+$L710+$M710+IF(ISBLANK($E710),0,$F710*VLOOKUP($E710,'INFO_Matières recyclables'!$F$4:$H$5,3,0))</f>
        <v>0</v>
      </c>
      <c r="V710" s="40">
        <f>$H710+$N710+$O710+$P710+$Q710+IF(ISBLANK($E710),0,$F710*(1-VLOOKUP($E710,'INFO_Matières recyclables'!F699:H700,3,0)))</f>
        <v>0</v>
      </c>
    </row>
    <row r="711" spans="2:22" x14ac:dyDescent="0.3">
      <c r="B711" s="5"/>
      <c r="C711" s="5"/>
      <c r="D711" s="25"/>
      <c r="E711" s="35"/>
      <c r="F711" s="108"/>
      <c r="G711" s="111"/>
      <c r="H711" s="33"/>
      <c r="I711" s="33"/>
      <c r="J711" s="33"/>
      <c r="K711" s="33"/>
      <c r="L711" s="33"/>
      <c r="M711" s="33"/>
      <c r="N711" s="33"/>
      <c r="O711" s="33"/>
      <c r="P711" s="33"/>
      <c r="Q711" s="112"/>
      <c r="S711" s="40">
        <f>$G711+$H711+IF(ISBLANK($E711),0,$F711*VLOOKUP($E711,'INFO_Matières recyclables'!$F$4:$H$5,2,0))</f>
        <v>0</v>
      </c>
      <c r="T711" s="40">
        <f>$I711+$J711+$K711+$L711+$M711+$N711+$O711+$P711+$Q711+$F711+IF(ISBLANK($E711),0,$F711*(1-VLOOKUP($E711,'INFO_Matières recyclables'!F700:H701,2,0)))</f>
        <v>0</v>
      </c>
      <c r="U711" s="40">
        <f>$G711+$I711+$J711+$K711+$L711+$M711+IF(ISBLANK($E711),0,$F711*VLOOKUP($E711,'INFO_Matières recyclables'!$F$4:$H$5,3,0))</f>
        <v>0</v>
      </c>
      <c r="V711" s="40">
        <f>$H711+$N711+$O711+$P711+$Q711+IF(ISBLANK($E711),0,$F711*(1-VLOOKUP($E711,'INFO_Matières recyclables'!F700:H701,3,0)))</f>
        <v>0</v>
      </c>
    </row>
    <row r="712" spans="2:22" x14ac:dyDescent="0.3">
      <c r="B712" s="5"/>
      <c r="C712" s="5"/>
      <c r="D712" s="25"/>
      <c r="E712" s="35"/>
      <c r="F712" s="108"/>
      <c r="G712" s="111"/>
      <c r="H712" s="33"/>
      <c r="I712" s="33"/>
      <c r="J712" s="33"/>
      <c r="K712" s="33"/>
      <c r="L712" s="33"/>
      <c r="M712" s="33"/>
      <c r="N712" s="33"/>
      <c r="O712" s="33"/>
      <c r="P712" s="33"/>
      <c r="Q712" s="112"/>
      <c r="S712" s="40">
        <f>$G712+$H712+IF(ISBLANK($E712),0,$F712*VLOOKUP($E712,'INFO_Matières recyclables'!$F$4:$H$5,2,0))</f>
        <v>0</v>
      </c>
      <c r="T712" s="40">
        <f>$I712+$J712+$K712+$L712+$M712+$N712+$O712+$P712+$Q712+$F712+IF(ISBLANK($E712),0,$F712*(1-VLOOKUP($E712,'INFO_Matières recyclables'!F701:H702,2,0)))</f>
        <v>0</v>
      </c>
      <c r="U712" s="40">
        <f>$G712+$I712+$J712+$K712+$L712+$M712+IF(ISBLANK($E712),0,$F712*VLOOKUP($E712,'INFO_Matières recyclables'!$F$4:$H$5,3,0))</f>
        <v>0</v>
      </c>
      <c r="V712" s="40">
        <f>$H712+$N712+$O712+$P712+$Q712+IF(ISBLANK($E712),0,$F712*(1-VLOOKUP($E712,'INFO_Matières recyclables'!F701:H702,3,0)))</f>
        <v>0</v>
      </c>
    </row>
    <row r="713" spans="2:22" x14ac:dyDescent="0.3">
      <c r="B713" s="5"/>
      <c r="C713" s="5"/>
      <c r="D713" s="25"/>
      <c r="E713" s="35"/>
      <c r="F713" s="108"/>
      <c r="G713" s="111"/>
      <c r="H713" s="33"/>
      <c r="I713" s="33"/>
      <c r="J713" s="33"/>
      <c r="K713" s="33"/>
      <c r="L713" s="33"/>
      <c r="M713" s="33"/>
      <c r="N713" s="33"/>
      <c r="O713" s="33"/>
      <c r="P713" s="33"/>
      <c r="Q713" s="112"/>
      <c r="S713" s="40">
        <f>$G713+$H713+IF(ISBLANK($E713),0,$F713*VLOOKUP($E713,'INFO_Matières recyclables'!$F$4:$H$5,2,0))</f>
        <v>0</v>
      </c>
      <c r="T713" s="40">
        <f>$I713+$J713+$K713+$L713+$M713+$N713+$O713+$P713+$Q713+$F713+IF(ISBLANK($E713),0,$F713*(1-VLOOKUP($E713,'INFO_Matières recyclables'!F702:H703,2,0)))</f>
        <v>0</v>
      </c>
      <c r="U713" s="40">
        <f>$G713+$I713+$J713+$K713+$L713+$M713+IF(ISBLANK($E713),0,$F713*VLOOKUP($E713,'INFO_Matières recyclables'!$F$4:$H$5,3,0))</f>
        <v>0</v>
      </c>
      <c r="V713" s="40">
        <f>$H713+$N713+$O713+$P713+$Q713+IF(ISBLANK($E713),0,$F713*(1-VLOOKUP($E713,'INFO_Matières recyclables'!F702:H703,3,0)))</f>
        <v>0</v>
      </c>
    </row>
    <row r="714" spans="2:22" x14ac:dyDescent="0.3">
      <c r="B714" s="5"/>
      <c r="C714" s="5"/>
      <c r="D714" s="25"/>
      <c r="E714" s="35"/>
      <c r="F714" s="108"/>
      <c r="G714" s="111"/>
      <c r="H714" s="33"/>
      <c r="I714" s="33"/>
      <c r="J714" s="33"/>
      <c r="K714" s="33"/>
      <c r="L714" s="33"/>
      <c r="M714" s="33"/>
      <c r="N714" s="33"/>
      <c r="O714" s="33"/>
      <c r="P714" s="33"/>
      <c r="Q714" s="112"/>
      <c r="S714" s="40">
        <f>$G714+$H714+IF(ISBLANK($E714),0,$F714*VLOOKUP($E714,'INFO_Matières recyclables'!$F$4:$H$5,2,0))</f>
        <v>0</v>
      </c>
      <c r="T714" s="40">
        <f>$I714+$J714+$K714+$L714+$M714+$N714+$O714+$P714+$Q714+$F714+IF(ISBLANK($E714),0,$F714*(1-VLOOKUP($E714,'INFO_Matières recyclables'!F703:H704,2,0)))</f>
        <v>0</v>
      </c>
      <c r="U714" s="40">
        <f>$G714+$I714+$J714+$K714+$L714+$M714+IF(ISBLANK($E714),0,$F714*VLOOKUP($E714,'INFO_Matières recyclables'!$F$4:$H$5,3,0))</f>
        <v>0</v>
      </c>
      <c r="V714" s="40">
        <f>$H714+$N714+$O714+$P714+$Q714+IF(ISBLANK($E714),0,$F714*(1-VLOOKUP($E714,'INFO_Matières recyclables'!F703:H704,3,0)))</f>
        <v>0</v>
      </c>
    </row>
    <row r="715" spans="2:22" x14ac:dyDescent="0.3">
      <c r="B715" s="5"/>
      <c r="C715" s="5"/>
      <c r="D715" s="25"/>
      <c r="E715" s="35"/>
      <c r="F715" s="108"/>
      <c r="G715" s="111"/>
      <c r="H715" s="33"/>
      <c r="I715" s="33"/>
      <c r="J715" s="33"/>
      <c r="K715" s="33"/>
      <c r="L715" s="33"/>
      <c r="M715" s="33"/>
      <c r="N715" s="33"/>
      <c r="O715" s="33"/>
      <c r="P715" s="33"/>
      <c r="Q715" s="112"/>
      <c r="S715" s="40">
        <f>$G715+$H715+IF(ISBLANK($E715),0,$F715*VLOOKUP($E715,'INFO_Matières recyclables'!$F$4:$H$5,2,0))</f>
        <v>0</v>
      </c>
      <c r="T715" s="40">
        <f>$I715+$J715+$K715+$L715+$M715+$N715+$O715+$P715+$Q715+$F715+IF(ISBLANK($E715),0,$F715*(1-VLOOKUP($E715,'INFO_Matières recyclables'!F704:H705,2,0)))</f>
        <v>0</v>
      </c>
      <c r="U715" s="40">
        <f>$G715+$I715+$J715+$K715+$L715+$M715+IF(ISBLANK($E715),0,$F715*VLOOKUP($E715,'INFO_Matières recyclables'!$F$4:$H$5,3,0))</f>
        <v>0</v>
      </c>
      <c r="V715" s="40">
        <f>$H715+$N715+$O715+$P715+$Q715+IF(ISBLANK($E715),0,$F715*(1-VLOOKUP($E715,'INFO_Matières recyclables'!F704:H705,3,0)))</f>
        <v>0</v>
      </c>
    </row>
    <row r="716" spans="2:22" x14ac:dyDescent="0.3">
      <c r="B716" s="5"/>
      <c r="C716" s="5"/>
      <c r="D716" s="25"/>
      <c r="E716" s="35"/>
      <c r="F716" s="108"/>
      <c r="G716" s="111"/>
      <c r="H716" s="33"/>
      <c r="I716" s="33"/>
      <c r="J716" s="33"/>
      <c r="K716" s="33"/>
      <c r="L716" s="33"/>
      <c r="M716" s="33"/>
      <c r="N716" s="33"/>
      <c r="O716" s="33"/>
      <c r="P716" s="33"/>
      <c r="Q716" s="112"/>
      <c r="S716" s="40">
        <f>$G716+$H716+IF(ISBLANK($E716),0,$F716*VLOOKUP($E716,'INFO_Matières recyclables'!$F$4:$H$5,2,0))</f>
        <v>0</v>
      </c>
      <c r="T716" s="40">
        <f>$I716+$J716+$K716+$L716+$M716+$N716+$O716+$P716+$Q716+$F716+IF(ISBLANK($E716),0,$F716*(1-VLOOKUP($E716,'INFO_Matières recyclables'!F705:H706,2,0)))</f>
        <v>0</v>
      </c>
      <c r="U716" s="40">
        <f>$G716+$I716+$J716+$K716+$L716+$M716+IF(ISBLANK($E716),0,$F716*VLOOKUP($E716,'INFO_Matières recyclables'!$F$4:$H$5,3,0))</f>
        <v>0</v>
      </c>
      <c r="V716" s="40">
        <f>$H716+$N716+$O716+$P716+$Q716+IF(ISBLANK($E716),0,$F716*(1-VLOOKUP($E716,'INFO_Matières recyclables'!F705:H706,3,0)))</f>
        <v>0</v>
      </c>
    </row>
    <row r="717" spans="2:22" x14ac:dyDescent="0.3">
      <c r="B717" s="5"/>
      <c r="C717" s="5"/>
      <c r="D717" s="25"/>
      <c r="E717" s="35"/>
      <c r="F717" s="108"/>
      <c r="G717" s="111"/>
      <c r="H717" s="33"/>
      <c r="I717" s="33"/>
      <c r="J717" s="33"/>
      <c r="K717" s="33"/>
      <c r="L717" s="33"/>
      <c r="M717" s="33"/>
      <c r="N717" s="33"/>
      <c r="O717" s="33"/>
      <c r="P717" s="33"/>
      <c r="Q717" s="112"/>
      <c r="S717" s="40">
        <f>$G717+$H717+IF(ISBLANK($E717),0,$F717*VLOOKUP($E717,'INFO_Matières recyclables'!$F$4:$H$5,2,0))</f>
        <v>0</v>
      </c>
      <c r="T717" s="40">
        <f>$I717+$J717+$K717+$L717+$M717+$N717+$O717+$P717+$Q717+$F717+IF(ISBLANK($E717),0,$F717*(1-VLOOKUP($E717,'INFO_Matières recyclables'!F706:H707,2,0)))</f>
        <v>0</v>
      </c>
      <c r="U717" s="40">
        <f>$G717+$I717+$J717+$K717+$L717+$M717+IF(ISBLANK($E717),0,$F717*VLOOKUP($E717,'INFO_Matières recyclables'!$F$4:$H$5,3,0))</f>
        <v>0</v>
      </c>
      <c r="V717" s="40">
        <f>$H717+$N717+$O717+$P717+$Q717+IF(ISBLANK($E717),0,$F717*(1-VLOOKUP($E717,'INFO_Matières recyclables'!F706:H707,3,0)))</f>
        <v>0</v>
      </c>
    </row>
    <row r="718" spans="2:22" x14ac:dyDescent="0.3">
      <c r="B718" s="5"/>
      <c r="C718" s="5"/>
      <c r="D718" s="25"/>
      <c r="E718" s="35"/>
      <c r="F718" s="108"/>
      <c r="G718" s="111"/>
      <c r="H718" s="33"/>
      <c r="I718" s="33"/>
      <c r="J718" s="33"/>
      <c r="K718" s="33"/>
      <c r="L718" s="33"/>
      <c r="M718" s="33"/>
      <c r="N718" s="33"/>
      <c r="O718" s="33"/>
      <c r="P718" s="33"/>
      <c r="Q718" s="112"/>
      <c r="S718" s="40">
        <f>$G718+$H718+IF(ISBLANK($E718),0,$F718*VLOOKUP($E718,'INFO_Matières recyclables'!$F$4:$H$5,2,0))</f>
        <v>0</v>
      </c>
      <c r="T718" s="40">
        <f>$I718+$J718+$K718+$L718+$M718+$N718+$O718+$P718+$Q718+$F718+IF(ISBLANK($E718),0,$F718*(1-VLOOKUP($E718,'INFO_Matières recyclables'!F707:H708,2,0)))</f>
        <v>0</v>
      </c>
      <c r="U718" s="40">
        <f>$G718+$I718+$J718+$K718+$L718+$M718+IF(ISBLANK($E718),0,$F718*VLOOKUP($E718,'INFO_Matières recyclables'!$F$4:$H$5,3,0))</f>
        <v>0</v>
      </c>
      <c r="V718" s="40">
        <f>$H718+$N718+$O718+$P718+$Q718+IF(ISBLANK($E718),0,$F718*(1-VLOOKUP($E718,'INFO_Matières recyclables'!F707:H708,3,0)))</f>
        <v>0</v>
      </c>
    </row>
    <row r="719" spans="2:22" x14ac:dyDescent="0.3">
      <c r="B719" s="5"/>
      <c r="C719" s="5"/>
      <c r="D719" s="25"/>
      <c r="E719" s="35"/>
      <c r="F719" s="108"/>
      <c r="G719" s="111"/>
      <c r="H719" s="33"/>
      <c r="I719" s="33"/>
      <c r="J719" s="33"/>
      <c r="K719" s="33"/>
      <c r="L719" s="33"/>
      <c r="M719" s="33"/>
      <c r="N719" s="33"/>
      <c r="O719" s="33"/>
      <c r="P719" s="33"/>
      <c r="Q719" s="112"/>
      <c r="S719" s="40">
        <f>$G719+$H719+IF(ISBLANK($E719),0,$F719*VLOOKUP($E719,'INFO_Matières recyclables'!$F$4:$H$5,2,0))</f>
        <v>0</v>
      </c>
      <c r="T719" s="40">
        <f>$I719+$J719+$K719+$L719+$M719+$N719+$O719+$P719+$Q719+$F719+IF(ISBLANK($E719),0,$F719*(1-VLOOKUP($E719,'INFO_Matières recyclables'!F708:H709,2,0)))</f>
        <v>0</v>
      </c>
      <c r="U719" s="40">
        <f>$G719+$I719+$J719+$K719+$L719+$M719+IF(ISBLANK($E719),0,$F719*VLOOKUP($E719,'INFO_Matières recyclables'!$F$4:$H$5,3,0))</f>
        <v>0</v>
      </c>
      <c r="V719" s="40">
        <f>$H719+$N719+$O719+$P719+$Q719+IF(ISBLANK($E719),0,$F719*(1-VLOOKUP($E719,'INFO_Matières recyclables'!F708:H709,3,0)))</f>
        <v>0</v>
      </c>
    </row>
    <row r="720" spans="2:22" x14ac:dyDescent="0.3">
      <c r="B720" s="5"/>
      <c r="C720" s="5"/>
      <c r="D720" s="25"/>
      <c r="E720" s="35"/>
      <c r="F720" s="108"/>
      <c r="G720" s="111"/>
      <c r="H720" s="33"/>
      <c r="I720" s="33"/>
      <c r="J720" s="33"/>
      <c r="K720" s="33"/>
      <c r="L720" s="33"/>
      <c r="M720" s="33"/>
      <c r="N720" s="33"/>
      <c r="O720" s="33"/>
      <c r="P720" s="33"/>
      <c r="Q720" s="112"/>
      <c r="S720" s="40">
        <f>$G720+$H720+IF(ISBLANK($E720),0,$F720*VLOOKUP($E720,'INFO_Matières recyclables'!$F$4:$H$5,2,0))</f>
        <v>0</v>
      </c>
      <c r="T720" s="40">
        <f>$I720+$J720+$K720+$L720+$M720+$N720+$O720+$P720+$Q720+$F720+IF(ISBLANK($E720),0,$F720*(1-VLOOKUP($E720,'INFO_Matières recyclables'!F709:H710,2,0)))</f>
        <v>0</v>
      </c>
      <c r="U720" s="40">
        <f>$G720+$I720+$J720+$K720+$L720+$M720+IF(ISBLANK($E720),0,$F720*VLOOKUP($E720,'INFO_Matières recyclables'!$F$4:$H$5,3,0))</f>
        <v>0</v>
      </c>
      <c r="V720" s="40">
        <f>$H720+$N720+$O720+$P720+$Q720+IF(ISBLANK($E720),0,$F720*(1-VLOOKUP($E720,'INFO_Matières recyclables'!F709:H710,3,0)))</f>
        <v>0</v>
      </c>
    </row>
    <row r="721" spans="2:22" x14ac:dyDescent="0.3">
      <c r="B721" s="5"/>
      <c r="C721" s="5"/>
      <c r="D721" s="25"/>
      <c r="E721" s="35"/>
      <c r="F721" s="108"/>
      <c r="G721" s="111"/>
      <c r="H721" s="33"/>
      <c r="I721" s="33"/>
      <c r="J721" s="33"/>
      <c r="K721" s="33"/>
      <c r="L721" s="33"/>
      <c r="M721" s="33"/>
      <c r="N721" s="33"/>
      <c r="O721" s="33"/>
      <c r="P721" s="33"/>
      <c r="Q721" s="112"/>
      <c r="S721" s="40">
        <f>$G721+$H721+IF(ISBLANK($E721),0,$F721*VLOOKUP($E721,'INFO_Matières recyclables'!$F$4:$H$5,2,0))</f>
        <v>0</v>
      </c>
      <c r="T721" s="40">
        <f>$I721+$J721+$K721+$L721+$M721+$N721+$O721+$P721+$Q721+$F721+IF(ISBLANK($E721),0,$F721*(1-VLOOKUP($E721,'INFO_Matières recyclables'!F710:H711,2,0)))</f>
        <v>0</v>
      </c>
      <c r="U721" s="40">
        <f>$G721+$I721+$J721+$K721+$L721+$M721+IF(ISBLANK($E721),0,$F721*VLOOKUP($E721,'INFO_Matières recyclables'!$F$4:$H$5,3,0))</f>
        <v>0</v>
      </c>
      <c r="V721" s="40">
        <f>$H721+$N721+$O721+$P721+$Q721+IF(ISBLANK($E721),0,$F721*(1-VLOOKUP($E721,'INFO_Matières recyclables'!F710:H711,3,0)))</f>
        <v>0</v>
      </c>
    </row>
    <row r="722" spans="2:22" x14ac:dyDescent="0.3">
      <c r="B722" s="5"/>
      <c r="C722" s="5"/>
      <c r="D722" s="25"/>
      <c r="E722" s="35"/>
      <c r="F722" s="108"/>
      <c r="G722" s="111"/>
      <c r="H722" s="33"/>
      <c r="I722" s="33"/>
      <c r="J722" s="33"/>
      <c r="K722" s="33"/>
      <c r="L722" s="33"/>
      <c r="M722" s="33"/>
      <c r="N722" s="33"/>
      <c r="O722" s="33"/>
      <c r="P722" s="33"/>
      <c r="Q722" s="112"/>
      <c r="S722" s="40">
        <f>$G722+$H722+IF(ISBLANK($E722),0,$F722*VLOOKUP($E722,'INFO_Matières recyclables'!$F$4:$H$5,2,0))</f>
        <v>0</v>
      </c>
      <c r="T722" s="40">
        <f>$I722+$J722+$K722+$L722+$M722+$N722+$O722+$P722+$Q722+$F722+IF(ISBLANK($E722),0,$F722*(1-VLOOKUP($E722,'INFO_Matières recyclables'!F711:H712,2,0)))</f>
        <v>0</v>
      </c>
      <c r="U722" s="40">
        <f>$G722+$I722+$J722+$K722+$L722+$M722+IF(ISBLANK($E722),0,$F722*VLOOKUP($E722,'INFO_Matières recyclables'!$F$4:$H$5,3,0))</f>
        <v>0</v>
      </c>
      <c r="V722" s="40">
        <f>$H722+$N722+$O722+$P722+$Q722+IF(ISBLANK($E722),0,$F722*(1-VLOOKUP($E722,'INFO_Matières recyclables'!F711:H712,3,0)))</f>
        <v>0</v>
      </c>
    </row>
    <row r="723" spans="2:22" x14ac:dyDescent="0.3">
      <c r="B723" s="5"/>
      <c r="C723" s="5"/>
      <c r="D723" s="25"/>
      <c r="E723" s="35"/>
      <c r="F723" s="108"/>
      <c r="G723" s="111"/>
      <c r="H723" s="33"/>
      <c r="I723" s="33"/>
      <c r="J723" s="33"/>
      <c r="K723" s="33"/>
      <c r="L723" s="33"/>
      <c r="M723" s="33"/>
      <c r="N723" s="33"/>
      <c r="O723" s="33"/>
      <c r="P723" s="33"/>
      <c r="Q723" s="112"/>
      <c r="S723" s="40">
        <f>$G723+$H723+IF(ISBLANK($E723),0,$F723*VLOOKUP($E723,'INFO_Matières recyclables'!$F$4:$H$5,2,0))</f>
        <v>0</v>
      </c>
      <c r="T723" s="40">
        <f>$I723+$J723+$K723+$L723+$M723+$N723+$O723+$P723+$Q723+$F723+IF(ISBLANK($E723),0,$F723*(1-VLOOKUP($E723,'INFO_Matières recyclables'!F712:H713,2,0)))</f>
        <v>0</v>
      </c>
      <c r="U723" s="40">
        <f>$G723+$I723+$J723+$K723+$L723+$M723+IF(ISBLANK($E723),0,$F723*VLOOKUP($E723,'INFO_Matières recyclables'!$F$4:$H$5,3,0))</f>
        <v>0</v>
      </c>
      <c r="V723" s="40">
        <f>$H723+$N723+$O723+$P723+$Q723+IF(ISBLANK($E723),0,$F723*(1-VLOOKUP($E723,'INFO_Matières recyclables'!F712:H713,3,0)))</f>
        <v>0</v>
      </c>
    </row>
    <row r="724" spans="2:22" x14ac:dyDescent="0.3">
      <c r="B724" s="5"/>
      <c r="C724" s="5"/>
      <c r="D724" s="25"/>
      <c r="E724" s="35"/>
      <c r="F724" s="108"/>
      <c r="G724" s="111"/>
      <c r="H724" s="33"/>
      <c r="I724" s="33"/>
      <c r="J724" s="33"/>
      <c r="K724" s="33"/>
      <c r="L724" s="33"/>
      <c r="M724" s="33"/>
      <c r="N724" s="33"/>
      <c r="O724" s="33"/>
      <c r="P724" s="33"/>
      <c r="Q724" s="112"/>
      <c r="S724" s="40">
        <f>$G724+$H724+IF(ISBLANK($E724),0,$F724*VLOOKUP($E724,'INFO_Matières recyclables'!$F$4:$H$5,2,0))</f>
        <v>0</v>
      </c>
      <c r="T724" s="40">
        <f>$I724+$J724+$K724+$L724+$M724+$N724+$O724+$P724+$Q724+$F724+IF(ISBLANK($E724),0,$F724*(1-VLOOKUP($E724,'INFO_Matières recyclables'!F713:H714,2,0)))</f>
        <v>0</v>
      </c>
      <c r="U724" s="40">
        <f>$G724+$I724+$J724+$K724+$L724+$M724+IF(ISBLANK($E724),0,$F724*VLOOKUP($E724,'INFO_Matières recyclables'!$F$4:$H$5,3,0))</f>
        <v>0</v>
      </c>
      <c r="V724" s="40">
        <f>$H724+$N724+$O724+$P724+$Q724+IF(ISBLANK($E724),0,$F724*(1-VLOOKUP($E724,'INFO_Matières recyclables'!F713:H714,3,0)))</f>
        <v>0</v>
      </c>
    </row>
    <row r="725" spans="2:22" x14ac:dyDescent="0.3">
      <c r="B725" s="5"/>
      <c r="C725" s="5"/>
      <c r="D725" s="25"/>
      <c r="E725" s="35"/>
      <c r="F725" s="108"/>
      <c r="G725" s="111"/>
      <c r="H725" s="33"/>
      <c r="I725" s="33"/>
      <c r="J725" s="33"/>
      <c r="K725" s="33"/>
      <c r="L725" s="33"/>
      <c r="M725" s="33"/>
      <c r="N725" s="33"/>
      <c r="O725" s="33"/>
      <c r="P725" s="33"/>
      <c r="Q725" s="112"/>
      <c r="S725" s="40">
        <f>$G725+$H725+IF(ISBLANK($E725),0,$F725*VLOOKUP($E725,'INFO_Matières recyclables'!$F$4:$H$5,2,0))</f>
        <v>0</v>
      </c>
      <c r="T725" s="40">
        <f>$I725+$J725+$K725+$L725+$M725+$N725+$O725+$P725+$Q725+$F725+IF(ISBLANK($E725),0,$F725*(1-VLOOKUP($E725,'INFO_Matières recyclables'!F714:H715,2,0)))</f>
        <v>0</v>
      </c>
      <c r="U725" s="40">
        <f>$G725+$I725+$J725+$K725+$L725+$M725+IF(ISBLANK($E725),0,$F725*VLOOKUP($E725,'INFO_Matières recyclables'!$F$4:$H$5,3,0))</f>
        <v>0</v>
      </c>
      <c r="V725" s="40">
        <f>$H725+$N725+$O725+$P725+$Q725+IF(ISBLANK($E725),0,$F725*(1-VLOOKUP($E725,'INFO_Matières recyclables'!F714:H715,3,0)))</f>
        <v>0</v>
      </c>
    </row>
    <row r="726" spans="2:22" x14ac:dyDescent="0.3">
      <c r="B726" s="5"/>
      <c r="C726" s="5"/>
      <c r="D726" s="25"/>
      <c r="E726" s="35"/>
      <c r="F726" s="108"/>
      <c r="G726" s="111"/>
      <c r="H726" s="33"/>
      <c r="I726" s="33"/>
      <c r="J726" s="33"/>
      <c r="K726" s="33"/>
      <c r="L726" s="33"/>
      <c r="M726" s="33"/>
      <c r="N726" s="33"/>
      <c r="O726" s="33"/>
      <c r="P726" s="33"/>
      <c r="Q726" s="112"/>
      <c r="S726" s="40">
        <f>$G726+$H726+IF(ISBLANK($E726),0,$F726*VLOOKUP($E726,'INFO_Matières recyclables'!$F$4:$H$5,2,0))</f>
        <v>0</v>
      </c>
      <c r="T726" s="40">
        <f>$I726+$J726+$K726+$L726+$M726+$N726+$O726+$P726+$Q726+$F726+IF(ISBLANK($E726),0,$F726*(1-VLOOKUP($E726,'INFO_Matières recyclables'!F715:H716,2,0)))</f>
        <v>0</v>
      </c>
      <c r="U726" s="40">
        <f>$G726+$I726+$J726+$K726+$L726+$M726+IF(ISBLANK($E726),0,$F726*VLOOKUP($E726,'INFO_Matières recyclables'!$F$4:$H$5,3,0))</f>
        <v>0</v>
      </c>
      <c r="V726" s="40">
        <f>$H726+$N726+$O726+$P726+$Q726+IF(ISBLANK($E726),0,$F726*(1-VLOOKUP($E726,'INFO_Matières recyclables'!F715:H716,3,0)))</f>
        <v>0</v>
      </c>
    </row>
    <row r="727" spans="2:22" x14ac:dyDescent="0.3">
      <c r="B727" s="5"/>
      <c r="C727" s="5"/>
      <c r="D727" s="25"/>
      <c r="E727" s="35"/>
      <c r="F727" s="108"/>
      <c r="G727" s="111"/>
      <c r="H727" s="33"/>
      <c r="I727" s="33"/>
      <c r="J727" s="33"/>
      <c r="K727" s="33"/>
      <c r="L727" s="33"/>
      <c r="M727" s="33"/>
      <c r="N727" s="33"/>
      <c r="O727" s="33"/>
      <c r="P727" s="33"/>
      <c r="Q727" s="112"/>
      <c r="S727" s="40">
        <f>$G727+$H727+IF(ISBLANK($E727),0,$F727*VLOOKUP($E727,'INFO_Matières recyclables'!$F$4:$H$5,2,0))</f>
        <v>0</v>
      </c>
      <c r="T727" s="40">
        <f>$I727+$J727+$K727+$L727+$M727+$N727+$O727+$P727+$Q727+$F727+IF(ISBLANK($E727),0,$F727*(1-VLOOKUP($E727,'INFO_Matières recyclables'!F716:H717,2,0)))</f>
        <v>0</v>
      </c>
      <c r="U727" s="40">
        <f>$G727+$I727+$J727+$K727+$L727+$M727+IF(ISBLANK($E727),0,$F727*VLOOKUP($E727,'INFO_Matières recyclables'!$F$4:$H$5,3,0))</f>
        <v>0</v>
      </c>
      <c r="V727" s="40">
        <f>$H727+$N727+$O727+$P727+$Q727+IF(ISBLANK($E727),0,$F727*(1-VLOOKUP($E727,'INFO_Matières recyclables'!F716:H717,3,0)))</f>
        <v>0</v>
      </c>
    </row>
    <row r="728" spans="2:22" x14ac:dyDescent="0.3">
      <c r="B728" s="5"/>
      <c r="C728" s="5"/>
      <c r="D728" s="25"/>
      <c r="E728" s="35"/>
      <c r="F728" s="108"/>
      <c r="G728" s="111"/>
      <c r="H728" s="33"/>
      <c r="I728" s="33"/>
      <c r="J728" s="33"/>
      <c r="K728" s="33"/>
      <c r="L728" s="33"/>
      <c r="M728" s="33"/>
      <c r="N728" s="33"/>
      <c r="O728" s="33"/>
      <c r="P728" s="33"/>
      <c r="Q728" s="112"/>
      <c r="S728" s="40">
        <f>$G728+$H728+IF(ISBLANK($E728),0,$F728*VLOOKUP($E728,'INFO_Matières recyclables'!$F$4:$H$5,2,0))</f>
        <v>0</v>
      </c>
      <c r="T728" s="40">
        <f>$I728+$J728+$K728+$L728+$M728+$N728+$O728+$P728+$Q728+$F728+IF(ISBLANK($E728),0,$F728*(1-VLOOKUP($E728,'INFO_Matières recyclables'!F717:H718,2,0)))</f>
        <v>0</v>
      </c>
      <c r="U728" s="40">
        <f>$G728+$I728+$J728+$K728+$L728+$M728+IF(ISBLANK($E728),0,$F728*VLOOKUP($E728,'INFO_Matières recyclables'!$F$4:$H$5,3,0))</f>
        <v>0</v>
      </c>
      <c r="V728" s="40">
        <f>$H728+$N728+$O728+$P728+$Q728+IF(ISBLANK($E728),0,$F728*(1-VLOOKUP($E728,'INFO_Matières recyclables'!F717:H718,3,0)))</f>
        <v>0</v>
      </c>
    </row>
    <row r="729" spans="2:22" x14ac:dyDescent="0.3">
      <c r="B729" s="5"/>
      <c r="C729" s="5"/>
      <c r="D729" s="25"/>
      <c r="E729" s="35"/>
      <c r="F729" s="108"/>
      <c r="G729" s="111"/>
      <c r="H729" s="33"/>
      <c r="I729" s="33"/>
      <c r="J729" s="33"/>
      <c r="K729" s="33"/>
      <c r="L729" s="33"/>
      <c r="M729" s="33"/>
      <c r="N729" s="33"/>
      <c r="O729" s="33"/>
      <c r="P729" s="33"/>
      <c r="Q729" s="112"/>
      <c r="S729" s="40">
        <f>$G729+$H729+IF(ISBLANK($E729),0,$F729*VLOOKUP($E729,'INFO_Matières recyclables'!$F$4:$H$5,2,0))</f>
        <v>0</v>
      </c>
      <c r="T729" s="40">
        <f>$I729+$J729+$K729+$L729+$M729+$N729+$O729+$P729+$Q729+$F729+IF(ISBLANK($E729),0,$F729*(1-VLOOKUP($E729,'INFO_Matières recyclables'!F718:H719,2,0)))</f>
        <v>0</v>
      </c>
      <c r="U729" s="40">
        <f>$G729+$I729+$J729+$K729+$L729+$M729+IF(ISBLANK($E729),0,$F729*VLOOKUP($E729,'INFO_Matières recyclables'!$F$4:$H$5,3,0))</f>
        <v>0</v>
      </c>
      <c r="V729" s="40">
        <f>$H729+$N729+$O729+$P729+$Q729+IF(ISBLANK($E729),0,$F729*(1-VLOOKUP($E729,'INFO_Matières recyclables'!F718:H719,3,0)))</f>
        <v>0</v>
      </c>
    </row>
    <row r="730" spans="2:22" x14ac:dyDescent="0.3">
      <c r="B730" s="5"/>
      <c r="C730" s="5"/>
      <c r="D730" s="25"/>
      <c r="E730" s="35"/>
      <c r="F730" s="108"/>
      <c r="G730" s="111"/>
      <c r="H730" s="33"/>
      <c r="I730" s="33"/>
      <c r="J730" s="33"/>
      <c r="K730" s="33"/>
      <c r="L730" s="33"/>
      <c r="M730" s="33"/>
      <c r="N730" s="33"/>
      <c r="O730" s="33"/>
      <c r="P730" s="33"/>
      <c r="Q730" s="112"/>
      <c r="S730" s="40">
        <f>$G730+$H730+IF(ISBLANK($E730),0,$F730*VLOOKUP($E730,'INFO_Matières recyclables'!$F$4:$H$5,2,0))</f>
        <v>0</v>
      </c>
      <c r="T730" s="40">
        <f>$I730+$J730+$K730+$L730+$M730+$N730+$O730+$P730+$Q730+$F730+IF(ISBLANK($E730),0,$F730*(1-VLOOKUP($E730,'INFO_Matières recyclables'!F719:H720,2,0)))</f>
        <v>0</v>
      </c>
      <c r="U730" s="40">
        <f>$G730+$I730+$J730+$K730+$L730+$M730+IF(ISBLANK($E730),0,$F730*VLOOKUP($E730,'INFO_Matières recyclables'!$F$4:$H$5,3,0))</f>
        <v>0</v>
      </c>
      <c r="V730" s="40">
        <f>$H730+$N730+$O730+$P730+$Q730+IF(ISBLANK($E730),0,$F730*(1-VLOOKUP($E730,'INFO_Matières recyclables'!F719:H720,3,0)))</f>
        <v>0</v>
      </c>
    </row>
    <row r="731" spans="2:22" x14ac:dyDescent="0.3">
      <c r="B731" s="5"/>
      <c r="C731" s="5"/>
      <c r="D731" s="25"/>
      <c r="E731" s="35"/>
      <c r="F731" s="108"/>
      <c r="G731" s="111"/>
      <c r="H731" s="33"/>
      <c r="I731" s="33"/>
      <c r="J731" s="33"/>
      <c r="K731" s="33"/>
      <c r="L731" s="33"/>
      <c r="M731" s="33"/>
      <c r="N731" s="33"/>
      <c r="O731" s="33"/>
      <c r="P731" s="33"/>
      <c r="Q731" s="112"/>
      <c r="S731" s="40">
        <f>$G731+$H731+IF(ISBLANK($E731),0,$F731*VLOOKUP($E731,'INFO_Matières recyclables'!$F$4:$H$5,2,0))</f>
        <v>0</v>
      </c>
      <c r="T731" s="40">
        <f>$I731+$J731+$K731+$L731+$M731+$N731+$O731+$P731+$Q731+$F731+IF(ISBLANK($E731),0,$F731*(1-VLOOKUP($E731,'INFO_Matières recyclables'!F720:H721,2,0)))</f>
        <v>0</v>
      </c>
      <c r="U731" s="40">
        <f>$G731+$I731+$J731+$K731+$L731+$M731+IF(ISBLANK($E731),0,$F731*VLOOKUP($E731,'INFO_Matières recyclables'!$F$4:$H$5,3,0))</f>
        <v>0</v>
      </c>
      <c r="V731" s="40">
        <f>$H731+$N731+$O731+$P731+$Q731+IF(ISBLANK($E731),0,$F731*(1-VLOOKUP($E731,'INFO_Matières recyclables'!F720:H721,3,0)))</f>
        <v>0</v>
      </c>
    </row>
    <row r="732" spans="2:22" x14ac:dyDescent="0.3">
      <c r="B732" s="5"/>
      <c r="C732" s="5"/>
      <c r="D732" s="25"/>
      <c r="E732" s="35"/>
      <c r="F732" s="108"/>
      <c r="G732" s="111"/>
      <c r="H732" s="33"/>
      <c r="I732" s="33"/>
      <c r="J732" s="33"/>
      <c r="K732" s="33"/>
      <c r="L732" s="33"/>
      <c r="M732" s="33"/>
      <c r="N732" s="33"/>
      <c r="O732" s="33"/>
      <c r="P732" s="33"/>
      <c r="Q732" s="112"/>
      <c r="S732" s="40">
        <f>$G732+$H732+IF(ISBLANK($E732),0,$F732*VLOOKUP($E732,'INFO_Matières recyclables'!$F$4:$H$5,2,0))</f>
        <v>0</v>
      </c>
      <c r="T732" s="40">
        <f>$I732+$J732+$K732+$L732+$M732+$N732+$O732+$P732+$Q732+$F732+IF(ISBLANK($E732),0,$F732*(1-VLOOKUP($E732,'INFO_Matières recyclables'!F721:H722,2,0)))</f>
        <v>0</v>
      </c>
      <c r="U732" s="40">
        <f>$G732+$I732+$J732+$K732+$L732+$M732+IF(ISBLANK($E732),0,$F732*VLOOKUP($E732,'INFO_Matières recyclables'!$F$4:$H$5,3,0))</f>
        <v>0</v>
      </c>
      <c r="V732" s="40">
        <f>$H732+$N732+$O732+$P732+$Q732+IF(ISBLANK($E732),0,$F732*(1-VLOOKUP($E732,'INFO_Matières recyclables'!F721:H722,3,0)))</f>
        <v>0</v>
      </c>
    </row>
    <row r="733" spans="2:22" x14ac:dyDescent="0.3">
      <c r="B733" s="5"/>
      <c r="C733" s="5"/>
      <c r="D733" s="25"/>
      <c r="E733" s="35"/>
      <c r="F733" s="108"/>
      <c r="G733" s="111"/>
      <c r="H733" s="33"/>
      <c r="I733" s="33"/>
      <c r="J733" s="33"/>
      <c r="K733" s="33"/>
      <c r="L733" s="33"/>
      <c r="M733" s="33"/>
      <c r="N733" s="33"/>
      <c r="O733" s="33"/>
      <c r="P733" s="33"/>
      <c r="Q733" s="112"/>
      <c r="S733" s="40">
        <f>$G733+$H733+IF(ISBLANK($E733),0,$F733*VLOOKUP($E733,'INFO_Matières recyclables'!$F$4:$H$5,2,0))</f>
        <v>0</v>
      </c>
      <c r="T733" s="40">
        <f>$I733+$J733+$K733+$L733+$M733+$N733+$O733+$P733+$Q733+$F733+IF(ISBLANK($E733),0,$F733*(1-VLOOKUP($E733,'INFO_Matières recyclables'!F722:H723,2,0)))</f>
        <v>0</v>
      </c>
      <c r="U733" s="40">
        <f>$G733+$I733+$J733+$K733+$L733+$M733+IF(ISBLANK($E733),0,$F733*VLOOKUP($E733,'INFO_Matières recyclables'!$F$4:$H$5,3,0))</f>
        <v>0</v>
      </c>
      <c r="V733" s="40">
        <f>$H733+$N733+$O733+$P733+$Q733+IF(ISBLANK($E733),0,$F733*(1-VLOOKUP($E733,'INFO_Matières recyclables'!F722:H723,3,0)))</f>
        <v>0</v>
      </c>
    </row>
    <row r="734" spans="2:22" x14ac:dyDescent="0.3">
      <c r="B734" s="5"/>
      <c r="C734" s="5"/>
      <c r="D734" s="25"/>
      <c r="E734" s="35"/>
      <c r="F734" s="108"/>
      <c r="G734" s="111"/>
      <c r="H734" s="33"/>
      <c r="I734" s="33"/>
      <c r="J734" s="33"/>
      <c r="K734" s="33"/>
      <c r="L734" s="33"/>
      <c r="M734" s="33"/>
      <c r="N734" s="33"/>
      <c r="O734" s="33"/>
      <c r="P734" s="33"/>
      <c r="Q734" s="112"/>
      <c r="S734" s="40">
        <f>$G734+$H734+IF(ISBLANK($E734),0,$F734*VLOOKUP($E734,'INFO_Matières recyclables'!$F$4:$H$5,2,0))</f>
        <v>0</v>
      </c>
      <c r="T734" s="40">
        <f>$I734+$J734+$K734+$L734+$M734+$N734+$O734+$P734+$Q734+$F734+IF(ISBLANK($E734),0,$F734*(1-VLOOKUP($E734,'INFO_Matières recyclables'!F723:H724,2,0)))</f>
        <v>0</v>
      </c>
      <c r="U734" s="40">
        <f>$G734+$I734+$J734+$K734+$L734+$M734+IF(ISBLANK($E734),0,$F734*VLOOKUP($E734,'INFO_Matières recyclables'!$F$4:$H$5,3,0))</f>
        <v>0</v>
      </c>
      <c r="V734" s="40">
        <f>$H734+$N734+$O734+$P734+$Q734+IF(ISBLANK($E734),0,$F734*(1-VLOOKUP($E734,'INFO_Matières recyclables'!F723:H724,3,0)))</f>
        <v>0</v>
      </c>
    </row>
    <row r="735" spans="2:22" x14ac:dyDescent="0.3">
      <c r="B735" s="5"/>
      <c r="C735" s="5"/>
      <c r="D735" s="25"/>
      <c r="E735" s="35"/>
      <c r="F735" s="108"/>
      <c r="G735" s="111"/>
      <c r="H735" s="33"/>
      <c r="I735" s="33"/>
      <c r="J735" s="33"/>
      <c r="K735" s="33"/>
      <c r="L735" s="33"/>
      <c r="M735" s="33"/>
      <c r="N735" s="33"/>
      <c r="O735" s="33"/>
      <c r="P735" s="33"/>
      <c r="Q735" s="112"/>
      <c r="S735" s="40">
        <f>$G735+$H735+IF(ISBLANK($E735),0,$F735*VLOOKUP($E735,'INFO_Matières recyclables'!$F$4:$H$5,2,0))</f>
        <v>0</v>
      </c>
      <c r="T735" s="40">
        <f>$I735+$J735+$K735+$L735+$M735+$N735+$O735+$P735+$Q735+$F735+IF(ISBLANK($E735),0,$F735*(1-VLOOKUP($E735,'INFO_Matières recyclables'!F724:H725,2,0)))</f>
        <v>0</v>
      </c>
      <c r="U735" s="40">
        <f>$G735+$I735+$J735+$K735+$L735+$M735+IF(ISBLANK($E735),0,$F735*VLOOKUP($E735,'INFO_Matières recyclables'!$F$4:$H$5,3,0))</f>
        <v>0</v>
      </c>
      <c r="V735" s="40">
        <f>$H735+$N735+$O735+$P735+$Q735+IF(ISBLANK($E735),0,$F735*(1-VLOOKUP($E735,'INFO_Matières recyclables'!F724:H725,3,0)))</f>
        <v>0</v>
      </c>
    </row>
    <row r="736" spans="2:22" x14ac:dyDescent="0.3">
      <c r="B736" s="5"/>
      <c r="C736" s="5"/>
      <c r="D736" s="25"/>
      <c r="E736" s="35"/>
      <c r="F736" s="108"/>
      <c r="G736" s="111"/>
      <c r="H736" s="33"/>
      <c r="I736" s="33"/>
      <c r="J736" s="33"/>
      <c r="K736" s="33"/>
      <c r="L736" s="33"/>
      <c r="M736" s="33"/>
      <c r="N736" s="33"/>
      <c r="O736" s="33"/>
      <c r="P736" s="33"/>
      <c r="Q736" s="112"/>
      <c r="S736" s="40">
        <f>$G736+$H736+IF(ISBLANK($E736),0,$F736*VLOOKUP($E736,'INFO_Matières recyclables'!$F$4:$H$5,2,0))</f>
        <v>0</v>
      </c>
      <c r="T736" s="40">
        <f>$I736+$J736+$K736+$L736+$M736+$N736+$O736+$P736+$Q736+$F736+IF(ISBLANK($E736),0,$F736*(1-VLOOKUP($E736,'INFO_Matières recyclables'!F725:H726,2,0)))</f>
        <v>0</v>
      </c>
      <c r="U736" s="40">
        <f>$G736+$I736+$J736+$K736+$L736+$M736+IF(ISBLANK($E736),0,$F736*VLOOKUP($E736,'INFO_Matières recyclables'!$F$4:$H$5,3,0))</f>
        <v>0</v>
      </c>
      <c r="V736" s="40">
        <f>$H736+$N736+$O736+$P736+$Q736+IF(ISBLANK($E736),0,$F736*(1-VLOOKUP($E736,'INFO_Matières recyclables'!F725:H726,3,0)))</f>
        <v>0</v>
      </c>
    </row>
    <row r="737" spans="2:22" x14ac:dyDescent="0.3">
      <c r="B737" s="5"/>
      <c r="C737" s="5"/>
      <c r="D737" s="25"/>
      <c r="E737" s="35"/>
      <c r="F737" s="108"/>
      <c r="G737" s="111"/>
      <c r="H737" s="33"/>
      <c r="I737" s="33"/>
      <c r="J737" s="33"/>
      <c r="K737" s="33"/>
      <c r="L737" s="33"/>
      <c r="M737" s="33"/>
      <c r="N737" s="33"/>
      <c r="O737" s="33"/>
      <c r="P737" s="33"/>
      <c r="Q737" s="112"/>
      <c r="S737" s="40">
        <f>$G737+$H737+IF(ISBLANK($E737),0,$F737*VLOOKUP($E737,'INFO_Matières recyclables'!$F$4:$H$5,2,0))</f>
        <v>0</v>
      </c>
      <c r="T737" s="40">
        <f>$I737+$J737+$K737+$L737+$M737+$N737+$O737+$P737+$Q737+$F737+IF(ISBLANK($E737),0,$F737*(1-VLOOKUP($E737,'INFO_Matières recyclables'!F726:H727,2,0)))</f>
        <v>0</v>
      </c>
      <c r="U737" s="40">
        <f>$G737+$I737+$J737+$K737+$L737+$M737+IF(ISBLANK($E737),0,$F737*VLOOKUP($E737,'INFO_Matières recyclables'!$F$4:$H$5,3,0))</f>
        <v>0</v>
      </c>
      <c r="V737" s="40">
        <f>$H737+$N737+$O737+$P737+$Q737+IF(ISBLANK($E737),0,$F737*(1-VLOOKUP($E737,'INFO_Matières recyclables'!F726:H727,3,0)))</f>
        <v>0</v>
      </c>
    </row>
    <row r="738" spans="2:22" x14ac:dyDescent="0.3">
      <c r="B738" s="5"/>
      <c r="C738" s="5"/>
      <c r="D738" s="25"/>
      <c r="E738" s="35"/>
      <c r="F738" s="108"/>
      <c r="G738" s="111"/>
      <c r="H738" s="33"/>
      <c r="I738" s="33"/>
      <c r="J738" s="33"/>
      <c r="K738" s="33"/>
      <c r="L738" s="33"/>
      <c r="M738" s="33"/>
      <c r="N738" s="33"/>
      <c r="O738" s="33"/>
      <c r="P738" s="33"/>
      <c r="Q738" s="112"/>
      <c r="S738" s="40">
        <f>$G738+$H738+IF(ISBLANK($E738),0,$F738*VLOOKUP($E738,'INFO_Matières recyclables'!$F$4:$H$5,2,0))</f>
        <v>0</v>
      </c>
      <c r="T738" s="40">
        <f>$I738+$J738+$K738+$L738+$M738+$N738+$O738+$P738+$Q738+$F738+IF(ISBLANK($E738),0,$F738*(1-VLOOKUP($E738,'INFO_Matières recyclables'!F727:H728,2,0)))</f>
        <v>0</v>
      </c>
      <c r="U738" s="40">
        <f>$G738+$I738+$J738+$K738+$L738+$M738+IF(ISBLANK($E738),0,$F738*VLOOKUP($E738,'INFO_Matières recyclables'!$F$4:$H$5,3,0))</f>
        <v>0</v>
      </c>
      <c r="V738" s="40">
        <f>$H738+$N738+$O738+$P738+$Q738+IF(ISBLANK($E738),0,$F738*(1-VLOOKUP($E738,'INFO_Matières recyclables'!F727:H728,3,0)))</f>
        <v>0</v>
      </c>
    </row>
    <row r="739" spans="2:22" x14ac:dyDescent="0.3">
      <c r="B739" s="5"/>
      <c r="C739" s="5"/>
      <c r="D739" s="25"/>
      <c r="E739" s="35"/>
      <c r="F739" s="108"/>
      <c r="G739" s="111"/>
      <c r="H739" s="33"/>
      <c r="I739" s="33"/>
      <c r="J739" s="33"/>
      <c r="K739" s="33"/>
      <c r="L739" s="33"/>
      <c r="M739" s="33"/>
      <c r="N739" s="33"/>
      <c r="O739" s="33"/>
      <c r="P739" s="33"/>
      <c r="Q739" s="112"/>
      <c r="S739" s="40">
        <f>$G739+$H739+IF(ISBLANK($E739),0,$F739*VLOOKUP($E739,'INFO_Matières recyclables'!$F$4:$H$5,2,0))</f>
        <v>0</v>
      </c>
      <c r="T739" s="40">
        <f>$I739+$J739+$K739+$L739+$M739+$N739+$O739+$P739+$Q739+$F739+IF(ISBLANK($E739),0,$F739*(1-VLOOKUP($E739,'INFO_Matières recyclables'!F728:H729,2,0)))</f>
        <v>0</v>
      </c>
      <c r="U739" s="40">
        <f>$G739+$I739+$J739+$K739+$L739+$M739+IF(ISBLANK($E739),0,$F739*VLOOKUP($E739,'INFO_Matières recyclables'!$F$4:$H$5,3,0))</f>
        <v>0</v>
      </c>
      <c r="V739" s="40">
        <f>$H739+$N739+$O739+$P739+$Q739+IF(ISBLANK($E739),0,$F739*(1-VLOOKUP($E739,'INFO_Matières recyclables'!F728:H729,3,0)))</f>
        <v>0</v>
      </c>
    </row>
    <row r="740" spans="2:22" x14ac:dyDescent="0.3">
      <c r="B740" s="5"/>
      <c r="C740" s="5"/>
      <c r="D740" s="25"/>
      <c r="E740" s="35"/>
      <c r="F740" s="108"/>
      <c r="G740" s="111"/>
      <c r="H740" s="33"/>
      <c r="I740" s="33"/>
      <c r="J740" s="33"/>
      <c r="K740" s="33"/>
      <c r="L740" s="33"/>
      <c r="M740" s="33"/>
      <c r="N740" s="33"/>
      <c r="O740" s="33"/>
      <c r="P740" s="33"/>
      <c r="Q740" s="112"/>
      <c r="S740" s="40">
        <f>$G740+$H740+IF(ISBLANK($E740),0,$F740*VLOOKUP($E740,'INFO_Matières recyclables'!$F$4:$H$5,2,0))</f>
        <v>0</v>
      </c>
      <c r="T740" s="40">
        <f>$I740+$J740+$K740+$L740+$M740+$N740+$O740+$P740+$Q740+$F740+IF(ISBLANK($E740),0,$F740*(1-VLOOKUP($E740,'INFO_Matières recyclables'!F729:H730,2,0)))</f>
        <v>0</v>
      </c>
      <c r="U740" s="40">
        <f>$G740+$I740+$J740+$K740+$L740+$M740+IF(ISBLANK($E740),0,$F740*VLOOKUP($E740,'INFO_Matières recyclables'!$F$4:$H$5,3,0))</f>
        <v>0</v>
      </c>
      <c r="V740" s="40">
        <f>$H740+$N740+$O740+$P740+$Q740+IF(ISBLANK($E740),0,$F740*(1-VLOOKUP($E740,'INFO_Matières recyclables'!F729:H730,3,0)))</f>
        <v>0</v>
      </c>
    </row>
    <row r="741" spans="2:22" x14ac:dyDescent="0.3">
      <c r="B741" s="5"/>
      <c r="C741" s="5"/>
      <c r="D741" s="25"/>
      <c r="E741" s="35"/>
      <c r="F741" s="108"/>
      <c r="G741" s="111"/>
      <c r="H741" s="33"/>
      <c r="I741" s="33"/>
      <c r="J741" s="33"/>
      <c r="K741" s="33"/>
      <c r="L741" s="33"/>
      <c r="M741" s="33"/>
      <c r="N741" s="33"/>
      <c r="O741" s="33"/>
      <c r="P741" s="33"/>
      <c r="Q741" s="112"/>
      <c r="S741" s="40">
        <f>$G741+$H741+IF(ISBLANK($E741),0,$F741*VLOOKUP($E741,'INFO_Matières recyclables'!$F$4:$H$5,2,0))</f>
        <v>0</v>
      </c>
      <c r="T741" s="40">
        <f>$I741+$J741+$K741+$L741+$M741+$N741+$O741+$P741+$Q741+$F741+IF(ISBLANK($E741),0,$F741*(1-VLOOKUP($E741,'INFO_Matières recyclables'!F730:H731,2,0)))</f>
        <v>0</v>
      </c>
      <c r="U741" s="40">
        <f>$G741+$I741+$J741+$K741+$L741+$M741+IF(ISBLANK($E741),0,$F741*VLOOKUP($E741,'INFO_Matières recyclables'!$F$4:$H$5,3,0))</f>
        <v>0</v>
      </c>
      <c r="V741" s="40">
        <f>$H741+$N741+$O741+$P741+$Q741+IF(ISBLANK($E741),0,$F741*(1-VLOOKUP($E741,'INFO_Matières recyclables'!F730:H731,3,0)))</f>
        <v>0</v>
      </c>
    </row>
    <row r="742" spans="2:22" x14ac:dyDescent="0.3">
      <c r="B742" s="5"/>
      <c r="C742" s="5"/>
      <c r="D742" s="25"/>
      <c r="E742" s="35"/>
      <c r="F742" s="108"/>
      <c r="G742" s="111"/>
      <c r="H742" s="33"/>
      <c r="I742" s="33"/>
      <c r="J742" s="33"/>
      <c r="K742" s="33"/>
      <c r="L742" s="33"/>
      <c r="M742" s="33"/>
      <c r="N742" s="33"/>
      <c r="O742" s="33"/>
      <c r="P742" s="33"/>
      <c r="Q742" s="112"/>
      <c r="S742" s="40">
        <f>$G742+$H742+IF(ISBLANK($E742),0,$F742*VLOOKUP($E742,'INFO_Matières recyclables'!$F$4:$H$5,2,0))</f>
        <v>0</v>
      </c>
      <c r="T742" s="40">
        <f>$I742+$J742+$K742+$L742+$M742+$N742+$O742+$P742+$Q742+$F742+IF(ISBLANK($E742),0,$F742*(1-VLOOKUP($E742,'INFO_Matières recyclables'!F731:H732,2,0)))</f>
        <v>0</v>
      </c>
      <c r="U742" s="40">
        <f>$G742+$I742+$J742+$K742+$L742+$M742+IF(ISBLANK($E742),0,$F742*VLOOKUP($E742,'INFO_Matières recyclables'!$F$4:$H$5,3,0))</f>
        <v>0</v>
      </c>
      <c r="V742" s="40">
        <f>$H742+$N742+$O742+$P742+$Q742+IF(ISBLANK($E742),0,$F742*(1-VLOOKUP($E742,'INFO_Matières recyclables'!F731:H732,3,0)))</f>
        <v>0</v>
      </c>
    </row>
    <row r="743" spans="2:22" x14ac:dyDescent="0.3">
      <c r="B743" s="5"/>
      <c r="C743" s="5"/>
      <c r="D743" s="25"/>
      <c r="E743" s="35"/>
      <c r="F743" s="108"/>
      <c r="G743" s="111"/>
      <c r="H743" s="33"/>
      <c r="I743" s="33"/>
      <c r="J743" s="33"/>
      <c r="K743" s="33"/>
      <c r="L743" s="33"/>
      <c r="M743" s="33"/>
      <c r="N743" s="33"/>
      <c r="O743" s="33"/>
      <c r="P743" s="33"/>
      <c r="Q743" s="112"/>
      <c r="S743" s="40">
        <f>$G743+$H743+IF(ISBLANK($E743),0,$F743*VLOOKUP($E743,'INFO_Matières recyclables'!$F$4:$H$5,2,0))</f>
        <v>0</v>
      </c>
      <c r="T743" s="40">
        <f>$I743+$J743+$K743+$L743+$M743+$N743+$O743+$P743+$Q743+$F743+IF(ISBLANK($E743),0,$F743*(1-VLOOKUP($E743,'INFO_Matières recyclables'!F732:H733,2,0)))</f>
        <v>0</v>
      </c>
      <c r="U743" s="40">
        <f>$G743+$I743+$J743+$K743+$L743+$M743+IF(ISBLANK($E743),0,$F743*VLOOKUP($E743,'INFO_Matières recyclables'!$F$4:$H$5,3,0))</f>
        <v>0</v>
      </c>
      <c r="V743" s="40">
        <f>$H743+$N743+$O743+$P743+$Q743+IF(ISBLANK($E743),0,$F743*(1-VLOOKUP($E743,'INFO_Matières recyclables'!F732:H733,3,0)))</f>
        <v>0</v>
      </c>
    </row>
    <row r="744" spans="2:22" x14ac:dyDescent="0.3">
      <c r="B744" s="5"/>
      <c r="C744" s="5"/>
      <c r="D744" s="25"/>
      <c r="E744" s="35"/>
      <c r="F744" s="108"/>
      <c r="G744" s="111"/>
      <c r="H744" s="33"/>
      <c r="I744" s="33"/>
      <c r="J744" s="33"/>
      <c r="K744" s="33"/>
      <c r="L744" s="33"/>
      <c r="M744" s="33"/>
      <c r="N744" s="33"/>
      <c r="O744" s="33"/>
      <c r="P744" s="33"/>
      <c r="Q744" s="112"/>
      <c r="S744" s="40">
        <f>$G744+$H744+IF(ISBLANK($E744),0,$F744*VLOOKUP($E744,'INFO_Matières recyclables'!$F$4:$H$5,2,0))</f>
        <v>0</v>
      </c>
      <c r="T744" s="40">
        <f>$I744+$J744+$K744+$L744+$M744+$N744+$O744+$P744+$Q744+$F744+IF(ISBLANK($E744),0,$F744*(1-VLOOKUP($E744,'INFO_Matières recyclables'!F733:H734,2,0)))</f>
        <v>0</v>
      </c>
      <c r="U744" s="40">
        <f>$G744+$I744+$J744+$K744+$L744+$M744+IF(ISBLANK($E744),0,$F744*VLOOKUP($E744,'INFO_Matières recyclables'!$F$4:$H$5,3,0))</f>
        <v>0</v>
      </c>
      <c r="V744" s="40">
        <f>$H744+$N744+$O744+$P744+$Q744+IF(ISBLANK($E744),0,$F744*(1-VLOOKUP($E744,'INFO_Matières recyclables'!F733:H734,3,0)))</f>
        <v>0</v>
      </c>
    </row>
    <row r="745" spans="2:22" x14ac:dyDescent="0.3">
      <c r="B745" s="5"/>
      <c r="C745" s="5"/>
      <c r="D745" s="25"/>
      <c r="E745" s="35"/>
      <c r="F745" s="108"/>
      <c r="G745" s="111"/>
      <c r="H745" s="33"/>
      <c r="I745" s="33"/>
      <c r="J745" s="33"/>
      <c r="K745" s="33"/>
      <c r="L745" s="33"/>
      <c r="M745" s="33"/>
      <c r="N745" s="33"/>
      <c r="O745" s="33"/>
      <c r="P745" s="33"/>
      <c r="Q745" s="112"/>
      <c r="S745" s="40">
        <f>$G745+$H745+IF(ISBLANK($E745),0,$F745*VLOOKUP($E745,'INFO_Matières recyclables'!$F$4:$H$5,2,0))</f>
        <v>0</v>
      </c>
      <c r="T745" s="40">
        <f>$I745+$J745+$K745+$L745+$M745+$N745+$O745+$P745+$Q745+$F745+IF(ISBLANK($E745),0,$F745*(1-VLOOKUP($E745,'INFO_Matières recyclables'!F734:H735,2,0)))</f>
        <v>0</v>
      </c>
      <c r="U745" s="40">
        <f>$G745+$I745+$J745+$K745+$L745+$M745+IF(ISBLANK($E745),0,$F745*VLOOKUP($E745,'INFO_Matières recyclables'!$F$4:$H$5,3,0))</f>
        <v>0</v>
      </c>
      <c r="V745" s="40">
        <f>$H745+$N745+$O745+$P745+$Q745+IF(ISBLANK($E745),0,$F745*(1-VLOOKUP($E745,'INFO_Matières recyclables'!F734:H735,3,0)))</f>
        <v>0</v>
      </c>
    </row>
    <row r="746" spans="2:22" x14ac:dyDescent="0.3">
      <c r="B746" s="5"/>
      <c r="C746" s="5"/>
      <c r="D746" s="25"/>
      <c r="E746" s="35"/>
      <c r="F746" s="108"/>
      <c r="G746" s="111"/>
      <c r="H746" s="33"/>
      <c r="I746" s="33"/>
      <c r="J746" s="33"/>
      <c r="K746" s="33"/>
      <c r="L746" s="33"/>
      <c r="M746" s="33"/>
      <c r="N746" s="33"/>
      <c r="O746" s="33"/>
      <c r="P746" s="33"/>
      <c r="Q746" s="112"/>
      <c r="S746" s="40">
        <f>$G746+$H746+IF(ISBLANK($E746),0,$F746*VLOOKUP($E746,'INFO_Matières recyclables'!$F$4:$H$5,2,0))</f>
        <v>0</v>
      </c>
      <c r="T746" s="40">
        <f>$I746+$J746+$K746+$L746+$M746+$N746+$O746+$P746+$Q746+$F746+IF(ISBLANK($E746),0,$F746*(1-VLOOKUP($E746,'INFO_Matières recyclables'!F735:H736,2,0)))</f>
        <v>0</v>
      </c>
      <c r="U746" s="40">
        <f>$G746+$I746+$J746+$K746+$L746+$M746+IF(ISBLANK($E746),0,$F746*VLOOKUP($E746,'INFO_Matières recyclables'!$F$4:$H$5,3,0))</f>
        <v>0</v>
      </c>
      <c r="V746" s="40">
        <f>$H746+$N746+$O746+$P746+$Q746+IF(ISBLANK($E746),0,$F746*(1-VLOOKUP($E746,'INFO_Matières recyclables'!F735:H736,3,0)))</f>
        <v>0</v>
      </c>
    </row>
    <row r="747" spans="2:22" x14ac:dyDescent="0.3">
      <c r="B747" s="5"/>
      <c r="C747" s="5"/>
      <c r="D747" s="25"/>
      <c r="E747" s="35"/>
      <c r="F747" s="108"/>
      <c r="G747" s="111"/>
      <c r="H747" s="33"/>
      <c r="I747" s="33"/>
      <c r="J747" s="33"/>
      <c r="K747" s="33"/>
      <c r="L747" s="33"/>
      <c r="M747" s="33"/>
      <c r="N747" s="33"/>
      <c r="O747" s="33"/>
      <c r="P747" s="33"/>
      <c r="Q747" s="112"/>
      <c r="S747" s="40">
        <f>$G747+$H747+IF(ISBLANK($E747),0,$F747*VLOOKUP($E747,'INFO_Matières recyclables'!$F$4:$H$5,2,0))</f>
        <v>0</v>
      </c>
      <c r="T747" s="40">
        <f>$I747+$J747+$K747+$L747+$M747+$N747+$O747+$P747+$Q747+$F747+IF(ISBLANK($E747),0,$F747*(1-VLOOKUP($E747,'INFO_Matières recyclables'!F736:H737,2,0)))</f>
        <v>0</v>
      </c>
      <c r="U747" s="40">
        <f>$G747+$I747+$J747+$K747+$L747+$M747+IF(ISBLANK($E747),0,$F747*VLOOKUP($E747,'INFO_Matières recyclables'!$F$4:$H$5,3,0))</f>
        <v>0</v>
      </c>
      <c r="V747" s="40">
        <f>$H747+$N747+$O747+$P747+$Q747+IF(ISBLANK($E747),0,$F747*(1-VLOOKUP($E747,'INFO_Matières recyclables'!F736:H737,3,0)))</f>
        <v>0</v>
      </c>
    </row>
    <row r="748" spans="2:22" x14ac:dyDescent="0.3">
      <c r="B748" s="5"/>
      <c r="C748" s="5"/>
      <c r="D748" s="25"/>
      <c r="E748" s="35"/>
      <c r="F748" s="108"/>
      <c r="G748" s="111"/>
      <c r="H748" s="33"/>
      <c r="I748" s="33"/>
      <c r="J748" s="33"/>
      <c r="K748" s="33"/>
      <c r="L748" s="33"/>
      <c r="M748" s="33"/>
      <c r="N748" s="33"/>
      <c r="O748" s="33"/>
      <c r="P748" s="33"/>
      <c r="Q748" s="112"/>
      <c r="S748" s="40">
        <f>$G748+$H748+IF(ISBLANK($E748),0,$F748*VLOOKUP($E748,'INFO_Matières recyclables'!$F$4:$H$5,2,0))</f>
        <v>0</v>
      </c>
      <c r="T748" s="40">
        <f>$I748+$J748+$K748+$L748+$M748+$N748+$O748+$P748+$Q748+$F748+IF(ISBLANK($E748),0,$F748*(1-VLOOKUP($E748,'INFO_Matières recyclables'!F737:H738,2,0)))</f>
        <v>0</v>
      </c>
      <c r="U748" s="40">
        <f>$G748+$I748+$J748+$K748+$L748+$M748+IF(ISBLANK($E748),0,$F748*VLOOKUP($E748,'INFO_Matières recyclables'!$F$4:$H$5,3,0))</f>
        <v>0</v>
      </c>
      <c r="V748" s="40">
        <f>$H748+$N748+$O748+$P748+$Q748+IF(ISBLANK($E748),0,$F748*(1-VLOOKUP($E748,'INFO_Matières recyclables'!F737:H738,3,0)))</f>
        <v>0</v>
      </c>
    </row>
    <row r="749" spans="2:22" x14ac:dyDescent="0.3">
      <c r="B749" s="5"/>
      <c r="C749" s="5"/>
      <c r="D749" s="25"/>
      <c r="E749" s="35"/>
      <c r="F749" s="108"/>
      <c r="G749" s="111"/>
      <c r="H749" s="33"/>
      <c r="I749" s="33"/>
      <c r="J749" s="33"/>
      <c r="K749" s="33"/>
      <c r="L749" s="33"/>
      <c r="M749" s="33"/>
      <c r="N749" s="33"/>
      <c r="O749" s="33"/>
      <c r="P749" s="33"/>
      <c r="Q749" s="112"/>
      <c r="S749" s="40">
        <f>$G749+$H749+IF(ISBLANK($E749),0,$F749*VLOOKUP($E749,'INFO_Matières recyclables'!$F$4:$H$5,2,0))</f>
        <v>0</v>
      </c>
      <c r="T749" s="40">
        <f>$I749+$J749+$K749+$L749+$M749+$N749+$O749+$P749+$Q749+$F749+IF(ISBLANK($E749),0,$F749*(1-VLOOKUP($E749,'INFO_Matières recyclables'!F738:H739,2,0)))</f>
        <v>0</v>
      </c>
      <c r="U749" s="40">
        <f>$G749+$I749+$J749+$K749+$L749+$M749+IF(ISBLANK($E749),0,$F749*VLOOKUP($E749,'INFO_Matières recyclables'!$F$4:$H$5,3,0))</f>
        <v>0</v>
      </c>
      <c r="V749" s="40">
        <f>$H749+$N749+$O749+$P749+$Q749+IF(ISBLANK($E749),0,$F749*(1-VLOOKUP($E749,'INFO_Matières recyclables'!F738:H739,3,0)))</f>
        <v>0</v>
      </c>
    </row>
    <row r="750" spans="2:22" x14ac:dyDescent="0.3">
      <c r="B750" s="5"/>
      <c r="C750" s="5"/>
      <c r="D750" s="25"/>
      <c r="E750" s="35"/>
      <c r="F750" s="108"/>
      <c r="G750" s="111"/>
      <c r="H750" s="33"/>
      <c r="I750" s="33"/>
      <c r="J750" s="33"/>
      <c r="K750" s="33"/>
      <c r="L750" s="33"/>
      <c r="M750" s="33"/>
      <c r="N750" s="33"/>
      <c r="O750" s="33"/>
      <c r="P750" s="33"/>
      <c r="Q750" s="112"/>
      <c r="S750" s="40">
        <f>$G750+$H750+IF(ISBLANK($E750),0,$F750*VLOOKUP($E750,'INFO_Matières recyclables'!$F$4:$H$5,2,0))</f>
        <v>0</v>
      </c>
      <c r="T750" s="40">
        <f>$I750+$J750+$K750+$L750+$M750+$N750+$O750+$P750+$Q750+$F750+IF(ISBLANK($E750),0,$F750*(1-VLOOKUP($E750,'INFO_Matières recyclables'!F739:H740,2,0)))</f>
        <v>0</v>
      </c>
      <c r="U750" s="40">
        <f>$G750+$I750+$J750+$K750+$L750+$M750+IF(ISBLANK($E750),0,$F750*VLOOKUP($E750,'INFO_Matières recyclables'!$F$4:$H$5,3,0))</f>
        <v>0</v>
      </c>
      <c r="V750" s="40">
        <f>$H750+$N750+$O750+$P750+$Q750+IF(ISBLANK($E750),0,$F750*(1-VLOOKUP($E750,'INFO_Matières recyclables'!F739:H740,3,0)))</f>
        <v>0</v>
      </c>
    </row>
    <row r="751" spans="2:22" x14ac:dyDescent="0.3">
      <c r="B751" s="5"/>
      <c r="C751" s="5"/>
      <c r="D751" s="25"/>
      <c r="E751" s="35"/>
      <c r="F751" s="108"/>
      <c r="G751" s="111"/>
      <c r="H751" s="33"/>
      <c r="I751" s="33"/>
      <c r="J751" s="33"/>
      <c r="K751" s="33"/>
      <c r="L751" s="33"/>
      <c r="M751" s="33"/>
      <c r="N751" s="33"/>
      <c r="O751" s="33"/>
      <c r="P751" s="33"/>
      <c r="Q751" s="112"/>
      <c r="S751" s="40">
        <f>$G751+$H751+IF(ISBLANK($E751),0,$F751*VLOOKUP($E751,'INFO_Matières recyclables'!$F$4:$H$5,2,0))</f>
        <v>0</v>
      </c>
      <c r="T751" s="40">
        <f>$I751+$J751+$K751+$L751+$M751+$N751+$O751+$P751+$Q751+$F751+IF(ISBLANK($E751),0,$F751*(1-VLOOKUP($E751,'INFO_Matières recyclables'!F740:H741,2,0)))</f>
        <v>0</v>
      </c>
      <c r="U751" s="40">
        <f>$G751+$I751+$J751+$K751+$L751+$M751+IF(ISBLANK($E751),0,$F751*VLOOKUP($E751,'INFO_Matières recyclables'!$F$4:$H$5,3,0))</f>
        <v>0</v>
      </c>
      <c r="V751" s="40">
        <f>$H751+$N751+$O751+$P751+$Q751+IF(ISBLANK($E751),0,$F751*(1-VLOOKUP($E751,'INFO_Matières recyclables'!F740:H741,3,0)))</f>
        <v>0</v>
      </c>
    </row>
    <row r="752" spans="2:22" x14ac:dyDescent="0.3">
      <c r="B752" s="5"/>
      <c r="C752" s="5"/>
      <c r="D752" s="25"/>
      <c r="E752" s="35"/>
      <c r="F752" s="108"/>
      <c r="G752" s="111"/>
      <c r="H752" s="33"/>
      <c r="I752" s="33"/>
      <c r="J752" s="33"/>
      <c r="K752" s="33"/>
      <c r="L752" s="33"/>
      <c r="M752" s="33"/>
      <c r="N752" s="33"/>
      <c r="O752" s="33"/>
      <c r="P752" s="33"/>
      <c r="Q752" s="112"/>
      <c r="S752" s="40">
        <f>$G752+$H752+IF(ISBLANK($E752),0,$F752*VLOOKUP($E752,'INFO_Matières recyclables'!$F$4:$H$5,2,0))</f>
        <v>0</v>
      </c>
      <c r="T752" s="40">
        <f>$I752+$J752+$K752+$L752+$M752+$N752+$O752+$P752+$Q752+$F752+IF(ISBLANK($E752),0,$F752*(1-VLOOKUP($E752,'INFO_Matières recyclables'!F741:H742,2,0)))</f>
        <v>0</v>
      </c>
      <c r="U752" s="40">
        <f>$G752+$I752+$J752+$K752+$L752+$M752+IF(ISBLANK($E752),0,$F752*VLOOKUP($E752,'INFO_Matières recyclables'!$F$4:$H$5,3,0))</f>
        <v>0</v>
      </c>
      <c r="V752" s="40">
        <f>$H752+$N752+$O752+$P752+$Q752+IF(ISBLANK($E752),0,$F752*(1-VLOOKUP($E752,'INFO_Matières recyclables'!F741:H742,3,0)))</f>
        <v>0</v>
      </c>
    </row>
    <row r="753" spans="2:22" x14ac:dyDescent="0.3">
      <c r="B753" s="5"/>
      <c r="C753" s="5"/>
      <c r="D753" s="25"/>
      <c r="E753" s="35"/>
      <c r="F753" s="108"/>
      <c r="G753" s="111"/>
      <c r="H753" s="33"/>
      <c r="I753" s="33"/>
      <c r="J753" s="33"/>
      <c r="K753" s="33"/>
      <c r="L753" s="33"/>
      <c r="M753" s="33"/>
      <c r="N753" s="33"/>
      <c r="O753" s="33"/>
      <c r="P753" s="33"/>
      <c r="Q753" s="112"/>
      <c r="S753" s="40">
        <f>$G753+$H753+IF(ISBLANK($E753),0,$F753*VLOOKUP($E753,'INFO_Matières recyclables'!$F$4:$H$5,2,0))</f>
        <v>0</v>
      </c>
      <c r="T753" s="40">
        <f>$I753+$J753+$K753+$L753+$M753+$N753+$O753+$P753+$Q753+$F753+IF(ISBLANK($E753),0,$F753*(1-VLOOKUP($E753,'INFO_Matières recyclables'!F742:H743,2,0)))</f>
        <v>0</v>
      </c>
      <c r="U753" s="40">
        <f>$G753+$I753+$J753+$K753+$L753+$M753+IF(ISBLANK($E753),0,$F753*VLOOKUP($E753,'INFO_Matières recyclables'!$F$4:$H$5,3,0))</f>
        <v>0</v>
      </c>
      <c r="V753" s="40">
        <f>$H753+$N753+$O753+$P753+$Q753+IF(ISBLANK($E753),0,$F753*(1-VLOOKUP($E753,'INFO_Matières recyclables'!F742:H743,3,0)))</f>
        <v>0</v>
      </c>
    </row>
    <row r="754" spans="2:22" x14ac:dyDescent="0.3">
      <c r="B754" s="5"/>
      <c r="C754" s="5"/>
      <c r="D754" s="25"/>
      <c r="E754" s="35"/>
      <c r="F754" s="108"/>
      <c r="G754" s="111"/>
      <c r="H754" s="33"/>
      <c r="I754" s="33"/>
      <c r="J754" s="33"/>
      <c r="K754" s="33"/>
      <c r="L754" s="33"/>
      <c r="M754" s="33"/>
      <c r="N754" s="33"/>
      <c r="O754" s="33"/>
      <c r="P754" s="33"/>
      <c r="Q754" s="112"/>
      <c r="S754" s="40">
        <f>$G754+$H754+IF(ISBLANK($E754),0,$F754*VLOOKUP($E754,'INFO_Matières recyclables'!$F$4:$H$5,2,0))</f>
        <v>0</v>
      </c>
      <c r="T754" s="40">
        <f>$I754+$J754+$K754+$L754+$M754+$N754+$O754+$P754+$Q754+$F754+IF(ISBLANK($E754),0,$F754*(1-VLOOKUP($E754,'INFO_Matières recyclables'!F743:H744,2,0)))</f>
        <v>0</v>
      </c>
      <c r="U754" s="40">
        <f>$G754+$I754+$J754+$K754+$L754+$M754+IF(ISBLANK($E754),0,$F754*VLOOKUP($E754,'INFO_Matières recyclables'!$F$4:$H$5,3,0))</f>
        <v>0</v>
      </c>
      <c r="V754" s="40">
        <f>$H754+$N754+$O754+$P754+$Q754+IF(ISBLANK($E754),0,$F754*(1-VLOOKUP($E754,'INFO_Matières recyclables'!F743:H744,3,0)))</f>
        <v>0</v>
      </c>
    </row>
    <row r="755" spans="2:22" x14ac:dyDescent="0.3">
      <c r="B755" s="5"/>
      <c r="C755" s="5"/>
      <c r="D755" s="25"/>
      <c r="E755" s="35"/>
      <c r="F755" s="108"/>
      <c r="G755" s="111"/>
      <c r="H755" s="33"/>
      <c r="I755" s="33"/>
      <c r="J755" s="33"/>
      <c r="K755" s="33"/>
      <c r="L755" s="33"/>
      <c r="M755" s="33"/>
      <c r="N755" s="33"/>
      <c r="O755" s="33"/>
      <c r="P755" s="33"/>
      <c r="Q755" s="112"/>
      <c r="S755" s="40">
        <f>$G755+$H755+IF(ISBLANK($E755),0,$F755*VLOOKUP($E755,'INFO_Matières recyclables'!$F$4:$H$5,2,0))</f>
        <v>0</v>
      </c>
      <c r="T755" s="40">
        <f>$I755+$J755+$K755+$L755+$M755+$N755+$O755+$P755+$Q755+$F755+IF(ISBLANK($E755),0,$F755*(1-VLOOKUP($E755,'INFO_Matières recyclables'!F744:H745,2,0)))</f>
        <v>0</v>
      </c>
      <c r="U755" s="40">
        <f>$G755+$I755+$J755+$K755+$L755+$M755+IF(ISBLANK($E755),0,$F755*VLOOKUP($E755,'INFO_Matières recyclables'!$F$4:$H$5,3,0))</f>
        <v>0</v>
      </c>
      <c r="V755" s="40">
        <f>$H755+$N755+$O755+$P755+$Q755+IF(ISBLANK($E755),0,$F755*(1-VLOOKUP($E755,'INFO_Matières recyclables'!F744:H745,3,0)))</f>
        <v>0</v>
      </c>
    </row>
    <row r="756" spans="2:22" x14ac:dyDescent="0.3">
      <c r="B756" s="5"/>
      <c r="C756" s="5"/>
      <c r="D756" s="25"/>
      <c r="E756" s="35"/>
      <c r="F756" s="108"/>
      <c r="G756" s="111"/>
      <c r="H756" s="33"/>
      <c r="I756" s="33"/>
      <c r="J756" s="33"/>
      <c r="K756" s="33"/>
      <c r="L756" s="33"/>
      <c r="M756" s="33"/>
      <c r="N756" s="33"/>
      <c r="O756" s="33"/>
      <c r="P756" s="33"/>
      <c r="Q756" s="112"/>
      <c r="S756" s="40">
        <f>$G756+$H756+IF(ISBLANK($E756),0,$F756*VLOOKUP($E756,'INFO_Matières recyclables'!$F$4:$H$5,2,0))</f>
        <v>0</v>
      </c>
      <c r="T756" s="40">
        <f>$I756+$J756+$K756+$L756+$M756+$N756+$O756+$P756+$Q756+$F756+IF(ISBLANK($E756),0,$F756*(1-VLOOKUP($E756,'INFO_Matières recyclables'!F745:H746,2,0)))</f>
        <v>0</v>
      </c>
      <c r="U756" s="40">
        <f>$G756+$I756+$J756+$K756+$L756+$M756+IF(ISBLANK($E756),0,$F756*VLOOKUP($E756,'INFO_Matières recyclables'!$F$4:$H$5,3,0))</f>
        <v>0</v>
      </c>
      <c r="V756" s="40">
        <f>$H756+$N756+$O756+$P756+$Q756+IF(ISBLANK($E756),0,$F756*(1-VLOOKUP($E756,'INFO_Matières recyclables'!F745:H746,3,0)))</f>
        <v>0</v>
      </c>
    </row>
    <row r="757" spans="2:22" x14ac:dyDescent="0.3">
      <c r="B757" s="5"/>
      <c r="C757" s="5"/>
      <c r="D757" s="25"/>
      <c r="E757" s="35"/>
      <c r="F757" s="108"/>
      <c r="G757" s="111"/>
      <c r="H757" s="33"/>
      <c r="I757" s="33"/>
      <c r="J757" s="33"/>
      <c r="K757" s="33"/>
      <c r="L757" s="33"/>
      <c r="M757" s="33"/>
      <c r="N757" s="33"/>
      <c r="O757" s="33"/>
      <c r="P757" s="33"/>
      <c r="Q757" s="112"/>
      <c r="S757" s="40">
        <f>$G757+$H757+IF(ISBLANK($E757),0,$F757*VLOOKUP($E757,'INFO_Matières recyclables'!$F$4:$H$5,2,0))</f>
        <v>0</v>
      </c>
      <c r="T757" s="40">
        <f>$I757+$J757+$K757+$L757+$M757+$N757+$O757+$P757+$Q757+$F757+IF(ISBLANK($E757),0,$F757*(1-VLOOKUP($E757,'INFO_Matières recyclables'!F746:H747,2,0)))</f>
        <v>0</v>
      </c>
      <c r="U757" s="40">
        <f>$G757+$I757+$J757+$K757+$L757+$M757+IF(ISBLANK($E757),0,$F757*VLOOKUP($E757,'INFO_Matières recyclables'!$F$4:$H$5,3,0))</f>
        <v>0</v>
      </c>
      <c r="V757" s="40">
        <f>$H757+$N757+$O757+$P757+$Q757+IF(ISBLANK($E757),0,$F757*(1-VLOOKUP($E757,'INFO_Matières recyclables'!F746:H747,3,0)))</f>
        <v>0</v>
      </c>
    </row>
    <row r="758" spans="2:22" x14ac:dyDescent="0.3">
      <c r="B758" s="5"/>
      <c r="C758" s="5"/>
      <c r="D758" s="25"/>
      <c r="E758" s="35"/>
      <c r="F758" s="108"/>
      <c r="G758" s="111"/>
      <c r="H758" s="33"/>
      <c r="I758" s="33"/>
      <c r="J758" s="33"/>
      <c r="K758" s="33"/>
      <c r="L758" s="33"/>
      <c r="M758" s="33"/>
      <c r="N758" s="33"/>
      <c r="O758" s="33"/>
      <c r="P758" s="33"/>
      <c r="Q758" s="112"/>
      <c r="S758" s="40">
        <f>$G758+$H758+IF(ISBLANK($E758),0,$F758*VLOOKUP($E758,'INFO_Matières recyclables'!$F$4:$H$5,2,0))</f>
        <v>0</v>
      </c>
      <c r="T758" s="40">
        <f>$I758+$J758+$K758+$L758+$M758+$N758+$O758+$P758+$Q758+$F758+IF(ISBLANK($E758),0,$F758*(1-VLOOKUP($E758,'INFO_Matières recyclables'!F747:H748,2,0)))</f>
        <v>0</v>
      </c>
      <c r="U758" s="40">
        <f>$G758+$I758+$J758+$K758+$L758+$M758+IF(ISBLANK($E758),0,$F758*VLOOKUP($E758,'INFO_Matières recyclables'!$F$4:$H$5,3,0))</f>
        <v>0</v>
      </c>
      <c r="V758" s="40">
        <f>$H758+$N758+$O758+$P758+$Q758+IF(ISBLANK($E758),0,$F758*(1-VLOOKUP($E758,'INFO_Matières recyclables'!F747:H748,3,0)))</f>
        <v>0</v>
      </c>
    </row>
    <row r="759" spans="2:22" x14ac:dyDescent="0.3">
      <c r="B759" s="5"/>
      <c r="C759" s="5"/>
      <c r="D759" s="25"/>
      <c r="E759" s="35"/>
      <c r="F759" s="108"/>
      <c r="G759" s="111"/>
      <c r="H759" s="33"/>
      <c r="I759" s="33"/>
      <c r="J759" s="33"/>
      <c r="K759" s="33"/>
      <c r="L759" s="33"/>
      <c r="M759" s="33"/>
      <c r="N759" s="33"/>
      <c r="O759" s="33"/>
      <c r="P759" s="33"/>
      <c r="Q759" s="112"/>
      <c r="S759" s="40">
        <f>$G759+$H759+IF(ISBLANK($E759),0,$F759*VLOOKUP($E759,'INFO_Matières recyclables'!$F$4:$H$5,2,0))</f>
        <v>0</v>
      </c>
      <c r="T759" s="40">
        <f>$I759+$J759+$K759+$L759+$M759+$N759+$O759+$P759+$Q759+$F759+IF(ISBLANK($E759),0,$F759*(1-VLOOKUP($E759,'INFO_Matières recyclables'!F748:H749,2,0)))</f>
        <v>0</v>
      </c>
      <c r="U759" s="40">
        <f>$G759+$I759+$J759+$K759+$L759+$M759+IF(ISBLANK($E759),0,$F759*VLOOKUP($E759,'INFO_Matières recyclables'!$F$4:$H$5,3,0))</f>
        <v>0</v>
      </c>
      <c r="V759" s="40">
        <f>$H759+$N759+$O759+$P759+$Q759+IF(ISBLANK($E759),0,$F759*(1-VLOOKUP($E759,'INFO_Matières recyclables'!F748:H749,3,0)))</f>
        <v>0</v>
      </c>
    </row>
    <row r="760" spans="2:22" x14ac:dyDescent="0.3">
      <c r="B760" s="5"/>
      <c r="C760" s="5"/>
      <c r="D760" s="25"/>
      <c r="E760" s="35"/>
      <c r="F760" s="108"/>
      <c r="G760" s="111"/>
      <c r="H760" s="33"/>
      <c r="I760" s="33"/>
      <c r="J760" s="33"/>
      <c r="K760" s="33"/>
      <c r="L760" s="33"/>
      <c r="M760" s="33"/>
      <c r="N760" s="33"/>
      <c r="O760" s="33"/>
      <c r="P760" s="33"/>
      <c r="Q760" s="112"/>
      <c r="S760" s="40">
        <f>$G760+$H760+IF(ISBLANK($E760),0,$F760*VLOOKUP($E760,'INFO_Matières recyclables'!$F$4:$H$5,2,0))</f>
        <v>0</v>
      </c>
      <c r="T760" s="40">
        <f>$I760+$J760+$K760+$L760+$M760+$N760+$O760+$P760+$Q760+$F760+IF(ISBLANK($E760),0,$F760*(1-VLOOKUP($E760,'INFO_Matières recyclables'!F749:H750,2,0)))</f>
        <v>0</v>
      </c>
      <c r="U760" s="40">
        <f>$G760+$I760+$J760+$K760+$L760+$M760+IF(ISBLANK($E760),0,$F760*VLOOKUP($E760,'INFO_Matières recyclables'!$F$4:$H$5,3,0))</f>
        <v>0</v>
      </c>
      <c r="V760" s="40">
        <f>$H760+$N760+$O760+$P760+$Q760+IF(ISBLANK($E760),0,$F760*(1-VLOOKUP($E760,'INFO_Matières recyclables'!F749:H750,3,0)))</f>
        <v>0</v>
      </c>
    </row>
    <row r="761" spans="2:22" x14ac:dyDescent="0.3">
      <c r="B761" s="5"/>
      <c r="C761" s="5"/>
      <c r="D761" s="25"/>
      <c r="E761" s="35"/>
      <c r="F761" s="108"/>
      <c r="G761" s="111"/>
      <c r="H761" s="33"/>
      <c r="I761" s="33"/>
      <c r="J761" s="33"/>
      <c r="K761" s="33"/>
      <c r="L761" s="33"/>
      <c r="M761" s="33"/>
      <c r="N761" s="33"/>
      <c r="O761" s="33"/>
      <c r="P761" s="33"/>
      <c r="Q761" s="112"/>
      <c r="S761" s="40">
        <f>$G761+$H761+IF(ISBLANK($E761),0,$F761*VLOOKUP($E761,'INFO_Matières recyclables'!$F$4:$H$5,2,0))</f>
        <v>0</v>
      </c>
      <c r="T761" s="40">
        <f>$I761+$J761+$K761+$L761+$M761+$N761+$O761+$P761+$Q761+$F761+IF(ISBLANK($E761),0,$F761*(1-VLOOKUP($E761,'INFO_Matières recyclables'!F750:H751,2,0)))</f>
        <v>0</v>
      </c>
      <c r="U761" s="40">
        <f>$G761+$I761+$J761+$K761+$L761+$M761+IF(ISBLANK($E761),0,$F761*VLOOKUP($E761,'INFO_Matières recyclables'!$F$4:$H$5,3,0))</f>
        <v>0</v>
      </c>
      <c r="V761" s="40">
        <f>$H761+$N761+$O761+$P761+$Q761+IF(ISBLANK($E761),0,$F761*(1-VLOOKUP($E761,'INFO_Matières recyclables'!F750:H751,3,0)))</f>
        <v>0</v>
      </c>
    </row>
    <row r="762" spans="2:22" x14ac:dyDescent="0.3">
      <c r="B762" s="5"/>
      <c r="C762" s="5"/>
      <c r="D762" s="25"/>
      <c r="E762" s="35"/>
      <c r="F762" s="108"/>
      <c r="G762" s="111"/>
      <c r="H762" s="33"/>
      <c r="I762" s="33"/>
      <c r="J762" s="33"/>
      <c r="K762" s="33"/>
      <c r="L762" s="33"/>
      <c r="M762" s="33"/>
      <c r="N762" s="33"/>
      <c r="O762" s="33"/>
      <c r="P762" s="33"/>
      <c r="Q762" s="112"/>
      <c r="S762" s="40">
        <f>$G762+$H762+IF(ISBLANK($E762),0,$F762*VLOOKUP($E762,'INFO_Matières recyclables'!$F$4:$H$5,2,0))</f>
        <v>0</v>
      </c>
      <c r="T762" s="40">
        <f>$I762+$J762+$K762+$L762+$M762+$N762+$O762+$P762+$Q762+$F762+IF(ISBLANK($E762),0,$F762*(1-VLOOKUP($E762,'INFO_Matières recyclables'!F751:H752,2,0)))</f>
        <v>0</v>
      </c>
      <c r="U762" s="40">
        <f>$G762+$I762+$J762+$K762+$L762+$M762+IF(ISBLANK($E762),0,$F762*VLOOKUP($E762,'INFO_Matières recyclables'!$F$4:$H$5,3,0))</f>
        <v>0</v>
      </c>
      <c r="V762" s="40">
        <f>$H762+$N762+$O762+$P762+$Q762+IF(ISBLANK($E762),0,$F762*(1-VLOOKUP($E762,'INFO_Matières recyclables'!F751:H752,3,0)))</f>
        <v>0</v>
      </c>
    </row>
    <row r="763" spans="2:22" x14ac:dyDescent="0.3">
      <c r="B763" s="5"/>
      <c r="C763" s="5"/>
      <c r="D763" s="25"/>
      <c r="E763" s="35"/>
      <c r="F763" s="108"/>
      <c r="G763" s="111"/>
      <c r="H763" s="33"/>
      <c r="I763" s="33"/>
      <c r="J763" s="33"/>
      <c r="K763" s="33"/>
      <c r="L763" s="33"/>
      <c r="M763" s="33"/>
      <c r="N763" s="33"/>
      <c r="O763" s="33"/>
      <c r="P763" s="33"/>
      <c r="Q763" s="112"/>
      <c r="S763" s="40">
        <f>$G763+$H763+IF(ISBLANK($E763),0,$F763*VLOOKUP($E763,'INFO_Matières recyclables'!$F$4:$H$5,2,0))</f>
        <v>0</v>
      </c>
      <c r="T763" s="40">
        <f>$I763+$J763+$K763+$L763+$M763+$N763+$O763+$P763+$Q763+$F763+IF(ISBLANK($E763),0,$F763*(1-VLOOKUP($E763,'INFO_Matières recyclables'!F752:H753,2,0)))</f>
        <v>0</v>
      </c>
      <c r="U763" s="40">
        <f>$G763+$I763+$J763+$K763+$L763+$M763+IF(ISBLANK($E763),0,$F763*VLOOKUP($E763,'INFO_Matières recyclables'!$F$4:$H$5,3,0))</f>
        <v>0</v>
      </c>
      <c r="V763" s="40">
        <f>$H763+$N763+$O763+$P763+$Q763+IF(ISBLANK($E763),0,$F763*(1-VLOOKUP($E763,'INFO_Matières recyclables'!F752:H753,3,0)))</f>
        <v>0</v>
      </c>
    </row>
    <row r="764" spans="2:22" x14ac:dyDescent="0.3">
      <c r="B764" s="5"/>
      <c r="C764" s="5"/>
      <c r="D764" s="25"/>
      <c r="E764" s="35"/>
      <c r="F764" s="108"/>
      <c r="G764" s="111"/>
      <c r="H764" s="33"/>
      <c r="I764" s="33"/>
      <c r="J764" s="33"/>
      <c r="K764" s="33"/>
      <c r="L764" s="33"/>
      <c r="M764" s="33"/>
      <c r="N764" s="33"/>
      <c r="O764" s="33"/>
      <c r="P764" s="33"/>
      <c r="Q764" s="112"/>
      <c r="S764" s="40">
        <f>$G764+$H764+IF(ISBLANK($E764),0,$F764*VLOOKUP($E764,'INFO_Matières recyclables'!$F$4:$H$5,2,0))</f>
        <v>0</v>
      </c>
      <c r="T764" s="40">
        <f>$I764+$J764+$K764+$L764+$M764+$N764+$O764+$P764+$Q764+$F764+IF(ISBLANK($E764),0,$F764*(1-VLOOKUP($E764,'INFO_Matières recyclables'!F753:H754,2,0)))</f>
        <v>0</v>
      </c>
      <c r="U764" s="40">
        <f>$G764+$I764+$J764+$K764+$L764+$M764+IF(ISBLANK($E764),0,$F764*VLOOKUP($E764,'INFO_Matières recyclables'!$F$4:$H$5,3,0))</f>
        <v>0</v>
      </c>
      <c r="V764" s="40">
        <f>$H764+$N764+$O764+$P764+$Q764+IF(ISBLANK($E764),0,$F764*(1-VLOOKUP($E764,'INFO_Matières recyclables'!F753:H754,3,0)))</f>
        <v>0</v>
      </c>
    </row>
    <row r="765" spans="2:22" x14ac:dyDescent="0.3">
      <c r="B765" s="5"/>
      <c r="C765" s="5"/>
      <c r="D765" s="25"/>
      <c r="E765" s="35"/>
      <c r="F765" s="108"/>
      <c r="G765" s="111"/>
      <c r="H765" s="33"/>
      <c r="I765" s="33"/>
      <c r="J765" s="33"/>
      <c r="K765" s="33"/>
      <c r="L765" s="33"/>
      <c r="M765" s="33"/>
      <c r="N765" s="33"/>
      <c r="O765" s="33"/>
      <c r="P765" s="33"/>
      <c r="Q765" s="112"/>
      <c r="S765" s="40">
        <f>$G765+$H765+IF(ISBLANK($E765),0,$F765*VLOOKUP($E765,'INFO_Matières recyclables'!$F$4:$H$5,2,0))</f>
        <v>0</v>
      </c>
      <c r="T765" s="40">
        <f>$I765+$J765+$K765+$L765+$M765+$N765+$O765+$P765+$Q765+$F765+IF(ISBLANK($E765),0,$F765*(1-VLOOKUP($E765,'INFO_Matières recyclables'!F754:H755,2,0)))</f>
        <v>0</v>
      </c>
      <c r="U765" s="40">
        <f>$G765+$I765+$J765+$K765+$L765+$M765+IF(ISBLANK($E765),0,$F765*VLOOKUP($E765,'INFO_Matières recyclables'!$F$4:$H$5,3,0))</f>
        <v>0</v>
      </c>
      <c r="V765" s="40">
        <f>$H765+$N765+$O765+$P765+$Q765+IF(ISBLANK($E765),0,$F765*(1-VLOOKUP($E765,'INFO_Matières recyclables'!F754:H755,3,0)))</f>
        <v>0</v>
      </c>
    </row>
    <row r="766" spans="2:22" x14ac:dyDescent="0.3">
      <c r="B766" s="5"/>
      <c r="C766" s="5"/>
      <c r="D766" s="25"/>
      <c r="E766" s="35"/>
      <c r="F766" s="108"/>
      <c r="G766" s="111"/>
      <c r="H766" s="33"/>
      <c r="I766" s="33"/>
      <c r="J766" s="33"/>
      <c r="K766" s="33"/>
      <c r="L766" s="33"/>
      <c r="M766" s="33"/>
      <c r="N766" s="33"/>
      <c r="O766" s="33"/>
      <c r="P766" s="33"/>
      <c r="Q766" s="112"/>
      <c r="S766" s="40">
        <f>$G766+$H766+IF(ISBLANK($E766),0,$F766*VLOOKUP($E766,'INFO_Matières recyclables'!$F$4:$H$5,2,0))</f>
        <v>0</v>
      </c>
      <c r="T766" s="40">
        <f>$I766+$J766+$K766+$L766+$M766+$N766+$O766+$P766+$Q766+$F766+IF(ISBLANK($E766),0,$F766*(1-VLOOKUP($E766,'INFO_Matières recyclables'!F755:H756,2,0)))</f>
        <v>0</v>
      </c>
      <c r="U766" s="40">
        <f>$G766+$I766+$J766+$K766+$L766+$M766+IF(ISBLANK($E766),0,$F766*VLOOKUP($E766,'INFO_Matières recyclables'!$F$4:$H$5,3,0))</f>
        <v>0</v>
      </c>
      <c r="V766" s="40">
        <f>$H766+$N766+$O766+$P766+$Q766+IF(ISBLANK($E766),0,$F766*(1-VLOOKUP($E766,'INFO_Matières recyclables'!F755:H756,3,0)))</f>
        <v>0</v>
      </c>
    </row>
    <row r="767" spans="2:22" x14ac:dyDescent="0.3">
      <c r="B767" s="5"/>
      <c r="C767" s="5"/>
      <c r="D767" s="25"/>
      <c r="E767" s="35"/>
      <c r="F767" s="108"/>
      <c r="G767" s="111"/>
      <c r="H767" s="33"/>
      <c r="I767" s="33"/>
      <c r="J767" s="33"/>
      <c r="K767" s="33"/>
      <c r="L767" s="33"/>
      <c r="M767" s="33"/>
      <c r="N767" s="33"/>
      <c r="O767" s="33"/>
      <c r="P767" s="33"/>
      <c r="Q767" s="112"/>
      <c r="S767" s="40">
        <f>$G767+$H767+IF(ISBLANK($E767),0,$F767*VLOOKUP($E767,'INFO_Matières recyclables'!$F$4:$H$5,2,0))</f>
        <v>0</v>
      </c>
      <c r="T767" s="40">
        <f>$I767+$J767+$K767+$L767+$M767+$N767+$O767+$P767+$Q767+$F767+IF(ISBLANK($E767),0,$F767*(1-VLOOKUP($E767,'INFO_Matières recyclables'!F756:H757,2,0)))</f>
        <v>0</v>
      </c>
      <c r="U767" s="40">
        <f>$G767+$I767+$J767+$K767+$L767+$M767+IF(ISBLANK($E767),0,$F767*VLOOKUP($E767,'INFO_Matières recyclables'!$F$4:$H$5,3,0))</f>
        <v>0</v>
      </c>
      <c r="V767" s="40">
        <f>$H767+$N767+$O767+$P767+$Q767+IF(ISBLANK($E767),0,$F767*(1-VLOOKUP($E767,'INFO_Matières recyclables'!F756:H757,3,0)))</f>
        <v>0</v>
      </c>
    </row>
    <row r="768" spans="2:22" x14ac:dyDescent="0.3">
      <c r="B768" s="5"/>
      <c r="C768" s="5"/>
      <c r="D768" s="25"/>
      <c r="E768" s="35"/>
      <c r="F768" s="108"/>
      <c r="G768" s="111"/>
      <c r="H768" s="33"/>
      <c r="I768" s="33"/>
      <c r="J768" s="33"/>
      <c r="K768" s="33"/>
      <c r="L768" s="33"/>
      <c r="M768" s="33"/>
      <c r="N768" s="33"/>
      <c r="O768" s="33"/>
      <c r="P768" s="33"/>
      <c r="Q768" s="112"/>
      <c r="S768" s="40">
        <f>$G768+$H768+IF(ISBLANK($E768),0,$F768*VLOOKUP($E768,'INFO_Matières recyclables'!$F$4:$H$5,2,0))</f>
        <v>0</v>
      </c>
      <c r="T768" s="40">
        <f>$I768+$J768+$K768+$L768+$M768+$N768+$O768+$P768+$Q768+$F768+IF(ISBLANK($E768),0,$F768*(1-VLOOKUP($E768,'INFO_Matières recyclables'!F757:H758,2,0)))</f>
        <v>0</v>
      </c>
      <c r="U768" s="40">
        <f>$G768+$I768+$J768+$K768+$L768+$M768+IF(ISBLANK($E768),0,$F768*VLOOKUP($E768,'INFO_Matières recyclables'!$F$4:$H$5,3,0))</f>
        <v>0</v>
      </c>
      <c r="V768" s="40">
        <f>$H768+$N768+$O768+$P768+$Q768+IF(ISBLANK($E768),0,$F768*(1-VLOOKUP($E768,'INFO_Matières recyclables'!F757:H758,3,0)))</f>
        <v>0</v>
      </c>
    </row>
    <row r="769" spans="2:22" x14ac:dyDescent="0.3">
      <c r="B769" s="5"/>
      <c r="C769" s="5"/>
      <c r="D769" s="25"/>
      <c r="E769" s="35"/>
      <c r="F769" s="108"/>
      <c r="G769" s="111"/>
      <c r="H769" s="33"/>
      <c r="I769" s="33"/>
      <c r="J769" s="33"/>
      <c r="K769" s="33"/>
      <c r="L769" s="33"/>
      <c r="M769" s="33"/>
      <c r="N769" s="33"/>
      <c r="O769" s="33"/>
      <c r="P769" s="33"/>
      <c r="Q769" s="112"/>
      <c r="S769" s="40">
        <f>$G769+$H769+IF(ISBLANK($E769),0,$F769*VLOOKUP($E769,'INFO_Matières recyclables'!$F$4:$H$5,2,0))</f>
        <v>0</v>
      </c>
      <c r="T769" s="40">
        <f>$I769+$J769+$K769+$L769+$M769+$N769+$O769+$P769+$Q769+$F769+IF(ISBLANK($E769),0,$F769*(1-VLOOKUP($E769,'INFO_Matières recyclables'!F758:H759,2,0)))</f>
        <v>0</v>
      </c>
      <c r="U769" s="40">
        <f>$G769+$I769+$J769+$K769+$L769+$M769+IF(ISBLANK($E769),0,$F769*VLOOKUP($E769,'INFO_Matières recyclables'!$F$4:$H$5,3,0))</f>
        <v>0</v>
      </c>
      <c r="V769" s="40">
        <f>$H769+$N769+$O769+$P769+$Q769+IF(ISBLANK($E769),0,$F769*(1-VLOOKUP($E769,'INFO_Matières recyclables'!F758:H759,3,0)))</f>
        <v>0</v>
      </c>
    </row>
    <row r="770" spans="2:22" x14ac:dyDescent="0.3">
      <c r="B770" s="5"/>
      <c r="C770" s="5"/>
      <c r="D770" s="25"/>
      <c r="E770" s="35"/>
      <c r="F770" s="108"/>
      <c r="G770" s="111"/>
      <c r="H770" s="33"/>
      <c r="I770" s="33"/>
      <c r="J770" s="33"/>
      <c r="K770" s="33"/>
      <c r="L770" s="33"/>
      <c r="M770" s="33"/>
      <c r="N770" s="33"/>
      <c r="O770" s="33"/>
      <c r="P770" s="33"/>
      <c r="Q770" s="112"/>
      <c r="S770" s="40">
        <f>$G770+$H770+IF(ISBLANK($E770),0,$F770*VLOOKUP($E770,'INFO_Matières recyclables'!$F$4:$H$5,2,0))</f>
        <v>0</v>
      </c>
      <c r="T770" s="40">
        <f>$I770+$J770+$K770+$L770+$M770+$N770+$O770+$P770+$Q770+$F770+IF(ISBLANK($E770),0,$F770*(1-VLOOKUP($E770,'INFO_Matières recyclables'!F759:H760,2,0)))</f>
        <v>0</v>
      </c>
      <c r="U770" s="40">
        <f>$G770+$I770+$J770+$K770+$L770+$M770+IF(ISBLANK($E770),0,$F770*VLOOKUP($E770,'INFO_Matières recyclables'!$F$4:$H$5,3,0))</f>
        <v>0</v>
      </c>
      <c r="V770" s="40">
        <f>$H770+$N770+$O770+$P770+$Q770+IF(ISBLANK($E770),0,$F770*(1-VLOOKUP($E770,'INFO_Matières recyclables'!F759:H760,3,0)))</f>
        <v>0</v>
      </c>
    </row>
    <row r="771" spans="2:22" x14ac:dyDescent="0.3">
      <c r="B771" s="5"/>
      <c r="C771" s="5"/>
      <c r="D771" s="25"/>
      <c r="E771" s="35"/>
      <c r="F771" s="108"/>
      <c r="G771" s="111"/>
      <c r="H771" s="33"/>
      <c r="I771" s="33"/>
      <c r="J771" s="33"/>
      <c r="K771" s="33"/>
      <c r="L771" s="33"/>
      <c r="M771" s="33"/>
      <c r="N771" s="33"/>
      <c r="O771" s="33"/>
      <c r="P771" s="33"/>
      <c r="Q771" s="112"/>
      <c r="S771" s="40">
        <f>$G771+$H771+IF(ISBLANK($E771),0,$F771*VLOOKUP($E771,'INFO_Matières recyclables'!$F$4:$H$5,2,0))</f>
        <v>0</v>
      </c>
      <c r="T771" s="40">
        <f>$I771+$J771+$K771+$L771+$M771+$N771+$O771+$P771+$Q771+$F771+IF(ISBLANK($E771),0,$F771*(1-VLOOKUP($E771,'INFO_Matières recyclables'!F760:H761,2,0)))</f>
        <v>0</v>
      </c>
      <c r="U771" s="40">
        <f>$G771+$I771+$J771+$K771+$L771+$M771+IF(ISBLANK($E771),0,$F771*VLOOKUP($E771,'INFO_Matières recyclables'!$F$4:$H$5,3,0))</f>
        <v>0</v>
      </c>
      <c r="V771" s="40">
        <f>$H771+$N771+$O771+$P771+$Q771+IF(ISBLANK($E771),0,$F771*(1-VLOOKUP($E771,'INFO_Matières recyclables'!F760:H761,3,0)))</f>
        <v>0</v>
      </c>
    </row>
    <row r="772" spans="2:22" x14ac:dyDescent="0.3">
      <c r="B772" s="5"/>
      <c r="C772" s="5"/>
      <c r="D772" s="25"/>
      <c r="E772" s="35"/>
      <c r="F772" s="108"/>
      <c r="G772" s="111"/>
      <c r="H772" s="33"/>
      <c r="I772" s="33"/>
      <c r="J772" s="33"/>
      <c r="K772" s="33"/>
      <c r="L772" s="33"/>
      <c r="M772" s="33"/>
      <c r="N772" s="33"/>
      <c r="O772" s="33"/>
      <c r="P772" s="33"/>
      <c r="Q772" s="112"/>
      <c r="S772" s="40">
        <f>$G772+$H772+IF(ISBLANK($E772),0,$F772*VLOOKUP($E772,'INFO_Matières recyclables'!$F$4:$H$5,2,0))</f>
        <v>0</v>
      </c>
      <c r="T772" s="40">
        <f>$I772+$J772+$K772+$L772+$M772+$N772+$O772+$P772+$Q772+$F772+IF(ISBLANK($E772),0,$F772*(1-VLOOKUP($E772,'INFO_Matières recyclables'!F761:H762,2,0)))</f>
        <v>0</v>
      </c>
      <c r="U772" s="40">
        <f>$G772+$I772+$J772+$K772+$L772+$M772+IF(ISBLANK($E772),0,$F772*VLOOKUP($E772,'INFO_Matières recyclables'!$F$4:$H$5,3,0))</f>
        <v>0</v>
      </c>
      <c r="V772" s="40">
        <f>$H772+$N772+$O772+$P772+$Q772+IF(ISBLANK($E772),0,$F772*(1-VLOOKUP($E772,'INFO_Matières recyclables'!F761:H762,3,0)))</f>
        <v>0</v>
      </c>
    </row>
    <row r="773" spans="2:22" x14ac:dyDescent="0.3">
      <c r="B773" s="5"/>
      <c r="C773" s="5"/>
      <c r="D773" s="25"/>
      <c r="E773" s="35"/>
      <c r="F773" s="108"/>
      <c r="G773" s="111"/>
      <c r="H773" s="33"/>
      <c r="I773" s="33"/>
      <c r="J773" s="33"/>
      <c r="K773" s="33"/>
      <c r="L773" s="33"/>
      <c r="M773" s="33"/>
      <c r="N773" s="33"/>
      <c r="O773" s="33"/>
      <c r="P773" s="33"/>
      <c r="Q773" s="112"/>
      <c r="S773" s="40">
        <f>$G773+$H773+IF(ISBLANK($E773),0,$F773*VLOOKUP($E773,'INFO_Matières recyclables'!$F$4:$H$5,2,0))</f>
        <v>0</v>
      </c>
      <c r="T773" s="40">
        <f>$I773+$J773+$K773+$L773+$M773+$N773+$O773+$P773+$Q773+$F773+IF(ISBLANK($E773),0,$F773*(1-VLOOKUP($E773,'INFO_Matières recyclables'!F762:H763,2,0)))</f>
        <v>0</v>
      </c>
      <c r="U773" s="40">
        <f>$G773+$I773+$J773+$K773+$L773+$M773+IF(ISBLANK($E773),0,$F773*VLOOKUP($E773,'INFO_Matières recyclables'!$F$4:$H$5,3,0))</f>
        <v>0</v>
      </c>
      <c r="V773" s="40">
        <f>$H773+$N773+$O773+$P773+$Q773+IF(ISBLANK($E773),0,$F773*(1-VLOOKUP($E773,'INFO_Matières recyclables'!F762:H763,3,0)))</f>
        <v>0</v>
      </c>
    </row>
    <row r="774" spans="2:22" x14ac:dyDescent="0.3">
      <c r="B774" s="5"/>
      <c r="C774" s="5"/>
      <c r="D774" s="25"/>
      <c r="E774" s="35"/>
      <c r="F774" s="108"/>
      <c r="G774" s="111"/>
      <c r="H774" s="33"/>
      <c r="I774" s="33"/>
      <c r="J774" s="33"/>
      <c r="K774" s="33"/>
      <c r="L774" s="33"/>
      <c r="M774" s="33"/>
      <c r="N774" s="33"/>
      <c r="O774" s="33"/>
      <c r="P774" s="33"/>
      <c r="Q774" s="112"/>
      <c r="S774" s="40">
        <f>$G774+$H774+IF(ISBLANK($E774),0,$F774*VLOOKUP($E774,'INFO_Matières recyclables'!$F$4:$H$5,2,0))</f>
        <v>0</v>
      </c>
      <c r="T774" s="40">
        <f>$I774+$J774+$K774+$L774+$M774+$N774+$O774+$P774+$Q774+$F774+IF(ISBLANK($E774),0,$F774*(1-VLOOKUP($E774,'INFO_Matières recyclables'!F763:H764,2,0)))</f>
        <v>0</v>
      </c>
      <c r="U774" s="40">
        <f>$G774+$I774+$J774+$K774+$L774+$M774+IF(ISBLANK($E774),0,$F774*VLOOKUP($E774,'INFO_Matières recyclables'!$F$4:$H$5,3,0))</f>
        <v>0</v>
      </c>
      <c r="V774" s="40">
        <f>$H774+$N774+$O774+$P774+$Q774+IF(ISBLANK($E774),0,$F774*(1-VLOOKUP($E774,'INFO_Matières recyclables'!F763:H764,3,0)))</f>
        <v>0</v>
      </c>
    </row>
    <row r="775" spans="2:22" x14ac:dyDescent="0.3">
      <c r="B775" s="5"/>
      <c r="C775" s="5"/>
      <c r="D775" s="25"/>
      <c r="E775" s="35"/>
      <c r="F775" s="108"/>
      <c r="G775" s="111"/>
      <c r="H775" s="33"/>
      <c r="I775" s="33"/>
      <c r="J775" s="33"/>
      <c r="K775" s="33"/>
      <c r="L775" s="33"/>
      <c r="M775" s="33"/>
      <c r="N775" s="33"/>
      <c r="O775" s="33"/>
      <c r="P775" s="33"/>
      <c r="Q775" s="112"/>
      <c r="S775" s="40">
        <f>$G775+$H775+IF(ISBLANK($E775),0,$F775*VLOOKUP($E775,'INFO_Matières recyclables'!$F$4:$H$5,2,0))</f>
        <v>0</v>
      </c>
      <c r="T775" s="40">
        <f>$I775+$J775+$K775+$L775+$M775+$N775+$O775+$P775+$Q775+$F775+IF(ISBLANK($E775),0,$F775*(1-VLOOKUP($E775,'INFO_Matières recyclables'!F764:H765,2,0)))</f>
        <v>0</v>
      </c>
      <c r="U775" s="40">
        <f>$G775+$I775+$J775+$K775+$L775+$M775+IF(ISBLANK($E775),0,$F775*VLOOKUP($E775,'INFO_Matières recyclables'!$F$4:$H$5,3,0))</f>
        <v>0</v>
      </c>
      <c r="V775" s="40">
        <f>$H775+$N775+$O775+$P775+$Q775+IF(ISBLANK($E775),0,$F775*(1-VLOOKUP($E775,'INFO_Matières recyclables'!F764:H765,3,0)))</f>
        <v>0</v>
      </c>
    </row>
    <row r="776" spans="2:22" x14ac:dyDescent="0.3">
      <c r="B776" s="5"/>
      <c r="C776" s="5"/>
      <c r="D776" s="25"/>
      <c r="E776" s="35"/>
      <c r="F776" s="108"/>
      <c r="G776" s="111"/>
      <c r="H776" s="33"/>
      <c r="I776" s="33"/>
      <c r="J776" s="33"/>
      <c r="K776" s="33"/>
      <c r="L776" s="33"/>
      <c r="M776" s="33"/>
      <c r="N776" s="33"/>
      <c r="O776" s="33"/>
      <c r="P776" s="33"/>
      <c r="Q776" s="112"/>
      <c r="S776" s="40">
        <f>$G776+$H776+IF(ISBLANK($E776),0,$F776*VLOOKUP($E776,'INFO_Matières recyclables'!$F$4:$H$5,2,0))</f>
        <v>0</v>
      </c>
      <c r="T776" s="40">
        <f>$I776+$J776+$K776+$L776+$M776+$N776+$O776+$P776+$Q776+$F776+IF(ISBLANK($E776),0,$F776*(1-VLOOKUP($E776,'INFO_Matières recyclables'!F765:H766,2,0)))</f>
        <v>0</v>
      </c>
      <c r="U776" s="40">
        <f>$G776+$I776+$J776+$K776+$L776+$M776+IF(ISBLANK($E776),0,$F776*VLOOKUP($E776,'INFO_Matières recyclables'!$F$4:$H$5,3,0))</f>
        <v>0</v>
      </c>
      <c r="V776" s="40">
        <f>$H776+$N776+$O776+$P776+$Q776+IF(ISBLANK($E776),0,$F776*(1-VLOOKUP($E776,'INFO_Matières recyclables'!F765:H766,3,0)))</f>
        <v>0</v>
      </c>
    </row>
    <row r="777" spans="2:22" x14ac:dyDescent="0.3">
      <c r="B777" s="5"/>
      <c r="C777" s="5"/>
      <c r="D777" s="25"/>
      <c r="E777" s="35"/>
      <c r="F777" s="108"/>
      <c r="G777" s="111"/>
      <c r="H777" s="33"/>
      <c r="I777" s="33"/>
      <c r="J777" s="33"/>
      <c r="K777" s="33"/>
      <c r="L777" s="33"/>
      <c r="M777" s="33"/>
      <c r="N777" s="33"/>
      <c r="O777" s="33"/>
      <c r="P777" s="33"/>
      <c r="Q777" s="112"/>
      <c r="S777" s="40">
        <f>$G777+$H777+IF(ISBLANK($E777),0,$F777*VLOOKUP($E777,'INFO_Matières recyclables'!$F$4:$H$5,2,0))</f>
        <v>0</v>
      </c>
      <c r="T777" s="40">
        <f>$I777+$J777+$K777+$L777+$M777+$N777+$O777+$P777+$Q777+$F777+IF(ISBLANK($E777),0,$F777*(1-VLOOKUP($E777,'INFO_Matières recyclables'!F766:H767,2,0)))</f>
        <v>0</v>
      </c>
      <c r="U777" s="40">
        <f>$G777+$I777+$J777+$K777+$L777+$M777+IF(ISBLANK($E777),0,$F777*VLOOKUP($E777,'INFO_Matières recyclables'!$F$4:$H$5,3,0))</f>
        <v>0</v>
      </c>
      <c r="V777" s="40">
        <f>$H777+$N777+$O777+$P777+$Q777+IF(ISBLANK($E777),0,$F777*(1-VLOOKUP($E777,'INFO_Matières recyclables'!F766:H767,3,0)))</f>
        <v>0</v>
      </c>
    </row>
    <row r="778" spans="2:22" x14ac:dyDescent="0.3">
      <c r="B778" s="5"/>
      <c r="C778" s="5"/>
      <c r="D778" s="25"/>
      <c r="E778" s="35"/>
      <c r="F778" s="108"/>
      <c r="G778" s="111"/>
      <c r="H778" s="33"/>
      <c r="I778" s="33"/>
      <c r="J778" s="33"/>
      <c r="K778" s="33"/>
      <c r="L778" s="33"/>
      <c r="M778" s="33"/>
      <c r="N778" s="33"/>
      <c r="O778" s="33"/>
      <c r="P778" s="33"/>
      <c r="Q778" s="112"/>
      <c r="S778" s="40">
        <f>$G778+$H778+IF(ISBLANK($E778),0,$F778*VLOOKUP($E778,'INFO_Matières recyclables'!$F$4:$H$5,2,0))</f>
        <v>0</v>
      </c>
      <c r="T778" s="40">
        <f>$I778+$J778+$K778+$L778+$M778+$N778+$O778+$P778+$Q778+$F778+IF(ISBLANK($E778),0,$F778*(1-VLOOKUP($E778,'INFO_Matières recyclables'!F767:H768,2,0)))</f>
        <v>0</v>
      </c>
      <c r="U778" s="40">
        <f>$G778+$I778+$J778+$K778+$L778+$M778+IF(ISBLANK($E778),0,$F778*VLOOKUP($E778,'INFO_Matières recyclables'!$F$4:$H$5,3,0))</f>
        <v>0</v>
      </c>
      <c r="V778" s="40">
        <f>$H778+$N778+$O778+$P778+$Q778+IF(ISBLANK($E778),0,$F778*(1-VLOOKUP($E778,'INFO_Matières recyclables'!F767:H768,3,0)))</f>
        <v>0</v>
      </c>
    </row>
    <row r="779" spans="2:22" x14ac:dyDescent="0.3">
      <c r="B779" s="5"/>
      <c r="C779" s="5"/>
      <c r="D779" s="25"/>
      <c r="E779" s="35"/>
      <c r="F779" s="108"/>
      <c r="G779" s="111"/>
      <c r="H779" s="33"/>
      <c r="I779" s="33"/>
      <c r="J779" s="33"/>
      <c r="K779" s="33"/>
      <c r="L779" s="33"/>
      <c r="M779" s="33"/>
      <c r="N779" s="33"/>
      <c r="O779" s="33"/>
      <c r="P779" s="33"/>
      <c r="Q779" s="112"/>
      <c r="S779" s="40">
        <f>$G779+$H779+IF(ISBLANK($E779),0,$F779*VLOOKUP($E779,'INFO_Matières recyclables'!$F$4:$H$5,2,0))</f>
        <v>0</v>
      </c>
      <c r="T779" s="40">
        <f>$I779+$J779+$K779+$L779+$M779+$N779+$O779+$P779+$Q779+$F779+IF(ISBLANK($E779),0,$F779*(1-VLOOKUP($E779,'INFO_Matières recyclables'!F768:H769,2,0)))</f>
        <v>0</v>
      </c>
      <c r="U779" s="40">
        <f>$G779+$I779+$J779+$K779+$L779+$M779+IF(ISBLANK($E779),0,$F779*VLOOKUP($E779,'INFO_Matières recyclables'!$F$4:$H$5,3,0))</f>
        <v>0</v>
      </c>
      <c r="V779" s="40">
        <f>$H779+$N779+$O779+$P779+$Q779+IF(ISBLANK($E779),0,$F779*(1-VLOOKUP($E779,'INFO_Matières recyclables'!F768:H769,3,0)))</f>
        <v>0</v>
      </c>
    </row>
    <row r="780" spans="2:22" x14ac:dyDescent="0.3">
      <c r="B780" s="5"/>
      <c r="C780" s="5"/>
      <c r="D780" s="25"/>
      <c r="E780" s="35"/>
      <c r="F780" s="108"/>
      <c r="G780" s="111"/>
      <c r="H780" s="33"/>
      <c r="I780" s="33"/>
      <c r="J780" s="33"/>
      <c r="K780" s="33"/>
      <c r="L780" s="33"/>
      <c r="M780" s="33"/>
      <c r="N780" s="33"/>
      <c r="O780" s="33"/>
      <c r="P780" s="33"/>
      <c r="Q780" s="112"/>
      <c r="S780" s="40">
        <f>$G780+$H780+IF(ISBLANK($E780),0,$F780*VLOOKUP($E780,'INFO_Matières recyclables'!$F$4:$H$5,2,0))</f>
        <v>0</v>
      </c>
      <c r="T780" s="40">
        <f>$I780+$J780+$K780+$L780+$M780+$N780+$O780+$P780+$Q780+$F780+IF(ISBLANK($E780),0,$F780*(1-VLOOKUP($E780,'INFO_Matières recyclables'!F769:H770,2,0)))</f>
        <v>0</v>
      </c>
      <c r="U780" s="40">
        <f>$G780+$I780+$J780+$K780+$L780+$M780+IF(ISBLANK($E780),0,$F780*VLOOKUP($E780,'INFO_Matières recyclables'!$F$4:$H$5,3,0))</f>
        <v>0</v>
      </c>
      <c r="V780" s="40">
        <f>$H780+$N780+$O780+$P780+$Q780+IF(ISBLANK($E780),0,$F780*(1-VLOOKUP($E780,'INFO_Matières recyclables'!F769:H770,3,0)))</f>
        <v>0</v>
      </c>
    </row>
    <row r="781" spans="2:22" x14ac:dyDescent="0.3">
      <c r="B781" s="5"/>
      <c r="C781" s="5"/>
      <c r="D781" s="25"/>
      <c r="E781" s="35"/>
      <c r="F781" s="108"/>
      <c r="G781" s="111"/>
      <c r="H781" s="33"/>
      <c r="I781" s="33"/>
      <c r="J781" s="33"/>
      <c r="K781" s="33"/>
      <c r="L781" s="33"/>
      <c r="M781" s="33"/>
      <c r="N781" s="33"/>
      <c r="O781" s="33"/>
      <c r="P781" s="33"/>
      <c r="Q781" s="112"/>
      <c r="S781" s="40">
        <f>$G781+$H781+IF(ISBLANK($E781),0,$F781*VLOOKUP($E781,'INFO_Matières recyclables'!$F$4:$H$5,2,0))</f>
        <v>0</v>
      </c>
      <c r="T781" s="40">
        <f>$I781+$J781+$K781+$L781+$M781+$N781+$O781+$P781+$Q781+$F781+IF(ISBLANK($E781),0,$F781*(1-VLOOKUP($E781,'INFO_Matières recyclables'!F770:H771,2,0)))</f>
        <v>0</v>
      </c>
      <c r="U781" s="40">
        <f>$G781+$I781+$J781+$K781+$L781+$M781+IF(ISBLANK($E781),0,$F781*VLOOKUP($E781,'INFO_Matières recyclables'!$F$4:$H$5,3,0))</f>
        <v>0</v>
      </c>
      <c r="V781" s="40">
        <f>$H781+$N781+$O781+$P781+$Q781+IF(ISBLANK($E781),0,$F781*(1-VLOOKUP($E781,'INFO_Matières recyclables'!F770:H771,3,0)))</f>
        <v>0</v>
      </c>
    </row>
    <row r="782" spans="2:22" x14ac:dyDescent="0.3">
      <c r="B782" s="5"/>
      <c r="C782" s="5"/>
      <c r="D782" s="25"/>
      <c r="E782" s="35"/>
      <c r="F782" s="108"/>
      <c r="G782" s="111"/>
      <c r="H782" s="33"/>
      <c r="I782" s="33"/>
      <c r="J782" s="33"/>
      <c r="K782" s="33"/>
      <c r="L782" s="33"/>
      <c r="M782" s="33"/>
      <c r="N782" s="33"/>
      <c r="O782" s="33"/>
      <c r="P782" s="33"/>
      <c r="Q782" s="112"/>
      <c r="S782" s="40">
        <f>$G782+$H782+IF(ISBLANK($E782),0,$F782*VLOOKUP($E782,'INFO_Matières recyclables'!$F$4:$H$5,2,0))</f>
        <v>0</v>
      </c>
      <c r="T782" s="40">
        <f>$I782+$J782+$K782+$L782+$M782+$N782+$O782+$P782+$Q782+$F782+IF(ISBLANK($E782),0,$F782*(1-VLOOKUP($E782,'INFO_Matières recyclables'!F771:H772,2,0)))</f>
        <v>0</v>
      </c>
      <c r="U782" s="40">
        <f>$G782+$I782+$J782+$K782+$L782+$M782+IF(ISBLANK($E782),0,$F782*VLOOKUP($E782,'INFO_Matières recyclables'!$F$4:$H$5,3,0))</f>
        <v>0</v>
      </c>
      <c r="V782" s="40">
        <f>$H782+$N782+$O782+$P782+$Q782+IF(ISBLANK($E782),0,$F782*(1-VLOOKUP($E782,'INFO_Matières recyclables'!F771:H772,3,0)))</f>
        <v>0</v>
      </c>
    </row>
    <row r="783" spans="2:22" x14ac:dyDescent="0.3">
      <c r="B783" s="5"/>
      <c r="C783" s="5"/>
      <c r="D783" s="25"/>
      <c r="E783" s="35"/>
      <c r="F783" s="108"/>
      <c r="G783" s="111"/>
      <c r="H783" s="33"/>
      <c r="I783" s="33"/>
      <c r="J783" s="33"/>
      <c r="K783" s="33"/>
      <c r="L783" s="33"/>
      <c r="M783" s="33"/>
      <c r="N783" s="33"/>
      <c r="O783" s="33"/>
      <c r="P783" s="33"/>
      <c r="Q783" s="112"/>
      <c r="S783" s="40">
        <f>$G783+$H783+IF(ISBLANK($E783),0,$F783*VLOOKUP($E783,'INFO_Matières recyclables'!$F$4:$H$5,2,0))</f>
        <v>0</v>
      </c>
      <c r="T783" s="40">
        <f>$I783+$J783+$K783+$L783+$M783+$N783+$O783+$P783+$Q783+$F783+IF(ISBLANK($E783),0,$F783*(1-VLOOKUP($E783,'INFO_Matières recyclables'!F772:H773,2,0)))</f>
        <v>0</v>
      </c>
      <c r="U783" s="40">
        <f>$G783+$I783+$J783+$K783+$L783+$M783+IF(ISBLANK($E783),0,$F783*VLOOKUP($E783,'INFO_Matières recyclables'!$F$4:$H$5,3,0))</f>
        <v>0</v>
      </c>
      <c r="V783" s="40">
        <f>$H783+$N783+$O783+$P783+$Q783+IF(ISBLANK($E783),0,$F783*(1-VLOOKUP($E783,'INFO_Matières recyclables'!F772:H773,3,0)))</f>
        <v>0</v>
      </c>
    </row>
    <row r="784" spans="2:22" x14ac:dyDescent="0.3">
      <c r="B784" s="5"/>
      <c r="C784" s="5"/>
      <c r="D784" s="25"/>
      <c r="E784" s="35"/>
      <c r="F784" s="108"/>
      <c r="G784" s="111"/>
      <c r="H784" s="33"/>
      <c r="I784" s="33"/>
      <c r="J784" s="33"/>
      <c r="K784" s="33"/>
      <c r="L784" s="33"/>
      <c r="M784" s="33"/>
      <c r="N784" s="33"/>
      <c r="O784" s="33"/>
      <c r="P784" s="33"/>
      <c r="Q784" s="112"/>
      <c r="S784" s="40">
        <f>$G784+$H784+IF(ISBLANK($E784),0,$F784*VLOOKUP($E784,'INFO_Matières recyclables'!$F$4:$H$5,2,0))</f>
        <v>0</v>
      </c>
      <c r="T784" s="40">
        <f>$I784+$J784+$K784+$L784+$M784+$N784+$O784+$P784+$Q784+$F784+IF(ISBLANK($E784),0,$F784*(1-VLOOKUP($E784,'INFO_Matières recyclables'!F773:H774,2,0)))</f>
        <v>0</v>
      </c>
      <c r="U784" s="40">
        <f>$G784+$I784+$J784+$K784+$L784+$M784+IF(ISBLANK($E784),0,$F784*VLOOKUP($E784,'INFO_Matières recyclables'!$F$4:$H$5,3,0))</f>
        <v>0</v>
      </c>
      <c r="V784" s="40">
        <f>$H784+$N784+$O784+$P784+$Q784+IF(ISBLANK($E784),0,$F784*(1-VLOOKUP($E784,'INFO_Matières recyclables'!F773:H774,3,0)))</f>
        <v>0</v>
      </c>
    </row>
    <row r="785" spans="2:22" x14ac:dyDescent="0.3">
      <c r="B785" s="5"/>
      <c r="C785" s="5"/>
      <c r="D785" s="25"/>
      <c r="E785" s="35"/>
      <c r="F785" s="108"/>
      <c r="G785" s="111"/>
      <c r="H785" s="33"/>
      <c r="I785" s="33"/>
      <c r="J785" s="33"/>
      <c r="K785" s="33"/>
      <c r="L785" s="33"/>
      <c r="M785" s="33"/>
      <c r="N785" s="33"/>
      <c r="O785" s="33"/>
      <c r="P785" s="33"/>
      <c r="Q785" s="112"/>
      <c r="S785" s="40">
        <f>$G785+$H785+IF(ISBLANK($E785),0,$F785*VLOOKUP($E785,'INFO_Matières recyclables'!$F$4:$H$5,2,0))</f>
        <v>0</v>
      </c>
      <c r="T785" s="40">
        <f>$I785+$J785+$K785+$L785+$M785+$N785+$O785+$P785+$Q785+$F785+IF(ISBLANK($E785),0,$F785*(1-VLOOKUP($E785,'INFO_Matières recyclables'!F774:H775,2,0)))</f>
        <v>0</v>
      </c>
      <c r="U785" s="40">
        <f>$G785+$I785+$J785+$K785+$L785+$M785+IF(ISBLANK($E785),0,$F785*VLOOKUP($E785,'INFO_Matières recyclables'!$F$4:$H$5,3,0))</f>
        <v>0</v>
      </c>
      <c r="V785" s="40">
        <f>$H785+$N785+$O785+$P785+$Q785+IF(ISBLANK($E785),0,$F785*(1-VLOOKUP($E785,'INFO_Matières recyclables'!F774:H775,3,0)))</f>
        <v>0</v>
      </c>
    </row>
    <row r="786" spans="2:22" x14ac:dyDescent="0.3">
      <c r="B786" s="5"/>
      <c r="C786" s="5"/>
      <c r="D786" s="25"/>
      <c r="E786" s="35"/>
      <c r="F786" s="108"/>
      <c r="G786" s="111"/>
      <c r="H786" s="33"/>
      <c r="I786" s="33"/>
      <c r="J786" s="33"/>
      <c r="K786" s="33"/>
      <c r="L786" s="33"/>
      <c r="M786" s="33"/>
      <c r="N786" s="33"/>
      <c r="O786" s="33"/>
      <c r="P786" s="33"/>
      <c r="Q786" s="112"/>
      <c r="S786" s="40">
        <f>$G786+$H786+IF(ISBLANK($E786),0,$F786*VLOOKUP($E786,'INFO_Matières recyclables'!$F$4:$H$5,2,0))</f>
        <v>0</v>
      </c>
      <c r="T786" s="40">
        <f>$I786+$J786+$K786+$L786+$M786+$N786+$O786+$P786+$Q786+$F786+IF(ISBLANK($E786),0,$F786*(1-VLOOKUP($E786,'INFO_Matières recyclables'!F775:H776,2,0)))</f>
        <v>0</v>
      </c>
      <c r="U786" s="40">
        <f>$G786+$I786+$J786+$K786+$L786+$M786+IF(ISBLANK($E786),0,$F786*VLOOKUP($E786,'INFO_Matières recyclables'!$F$4:$H$5,3,0))</f>
        <v>0</v>
      </c>
      <c r="V786" s="40">
        <f>$H786+$N786+$O786+$P786+$Q786+IF(ISBLANK($E786),0,$F786*(1-VLOOKUP($E786,'INFO_Matières recyclables'!F775:H776,3,0)))</f>
        <v>0</v>
      </c>
    </row>
    <row r="787" spans="2:22" x14ac:dyDescent="0.3">
      <c r="B787" s="5"/>
      <c r="C787" s="5"/>
      <c r="D787" s="25"/>
      <c r="E787" s="35"/>
      <c r="F787" s="108"/>
      <c r="G787" s="111"/>
      <c r="H787" s="33"/>
      <c r="I787" s="33"/>
      <c r="J787" s="33"/>
      <c r="K787" s="33"/>
      <c r="L787" s="33"/>
      <c r="M787" s="33"/>
      <c r="N787" s="33"/>
      <c r="O787" s="33"/>
      <c r="P787" s="33"/>
      <c r="Q787" s="112"/>
      <c r="S787" s="40">
        <f>$G787+$H787+IF(ISBLANK($E787),0,$F787*VLOOKUP($E787,'INFO_Matières recyclables'!$F$4:$H$5,2,0))</f>
        <v>0</v>
      </c>
      <c r="T787" s="40">
        <f>$I787+$J787+$K787+$L787+$M787+$N787+$O787+$P787+$Q787+$F787+IF(ISBLANK($E787),0,$F787*(1-VLOOKUP($E787,'INFO_Matières recyclables'!F776:H777,2,0)))</f>
        <v>0</v>
      </c>
      <c r="U787" s="40">
        <f>$G787+$I787+$J787+$K787+$L787+$M787+IF(ISBLANK($E787),0,$F787*VLOOKUP($E787,'INFO_Matières recyclables'!$F$4:$H$5,3,0))</f>
        <v>0</v>
      </c>
      <c r="V787" s="40">
        <f>$H787+$N787+$O787+$P787+$Q787+IF(ISBLANK($E787),0,$F787*(1-VLOOKUP($E787,'INFO_Matières recyclables'!F776:H777,3,0)))</f>
        <v>0</v>
      </c>
    </row>
    <row r="788" spans="2:22" x14ac:dyDescent="0.3">
      <c r="B788" s="5"/>
      <c r="C788" s="5"/>
      <c r="D788" s="25"/>
      <c r="E788" s="35"/>
      <c r="F788" s="108"/>
      <c r="G788" s="111"/>
      <c r="H788" s="33"/>
      <c r="I788" s="33"/>
      <c r="J788" s="33"/>
      <c r="K788" s="33"/>
      <c r="L788" s="33"/>
      <c r="M788" s="33"/>
      <c r="N788" s="33"/>
      <c r="O788" s="33"/>
      <c r="P788" s="33"/>
      <c r="Q788" s="112"/>
      <c r="S788" s="40">
        <f>$G788+$H788+IF(ISBLANK($E788),0,$F788*VLOOKUP($E788,'INFO_Matières recyclables'!$F$4:$H$5,2,0))</f>
        <v>0</v>
      </c>
      <c r="T788" s="40">
        <f>$I788+$J788+$K788+$L788+$M788+$N788+$O788+$P788+$Q788+$F788+IF(ISBLANK($E788),0,$F788*(1-VLOOKUP($E788,'INFO_Matières recyclables'!F777:H778,2,0)))</f>
        <v>0</v>
      </c>
      <c r="U788" s="40">
        <f>$G788+$I788+$J788+$K788+$L788+$M788+IF(ISBLANK($E788),0,$F788*VLOOKUP($E788,'INFO_Matières recyclables'!$F$4:$H$5,3,0))</f>
        <v>0</v>
      </c>
      <c r="V788" s="40">
        <f>$H788+$N788+$O788+$P788+$Q788+IF(ISBLANK($E788),0,$F788*(1-VLOOKUP($E788,'INFO_Matières recyclables'!F777:H778,3,0)))</f>
        <v>0</v>
      </c>
    </row>
    <row r="789" spans="2:22" x14ac:dyDescent="0.3">
      <c r="B789" s="5"/>
      <c r="C789" s="5"/>
      <c r="D789" s="25"/>
      <c r="E789" s="35"/>
      <c r="F789" s="108"/>
      <c r="G789" s="111"/>
      <c r="H789" s="33"/>
      <c r="I789" s="33"/>
      <c r="J789" s="33"/>
      <c r="K789" s="33"/>
      <c r="L789" s="33"/>
      <c r="M789" s="33"/>
      <c r="N789" s="33"/>
      <c r="O789" s="33"/>
      <c r="P789" s="33"/>
      <c r="Q789" s="112"/>
      <c r="S789" s="40">
        <f>$G789+$H789+IF(ISBLANK($E789),0,$F789*VLOOKUP($E789,'INFO_Matières recyclables'!$F$4:$H$5,2,0))</f>
        <v>0</v>
      </c>
      <c r="T789" s="40">
        <f>$I789+$J789+$K789+$L789+$M789+$N789+$O789+$P789+$Q789+$F789+IF(ISBLANK($E789),0,$F789*(1-VLOOKUP($E789,'INFO_Matières recyclables'!F778:H779,2,0)))</f>
        <v>0</v>
      </c>
      <c r="U789" s="40">
        <f>$G789+$I789+$J789+$K789+$L789+$M789+IF(ISBLANK($E789),0,$F789*VLOOKUP($E789,'INFO_Matières recyclables'!$F$4:$H$5,3,0))</f>
        <v>0</v>
      </c>
      <c r="V789" s="40">
        <f>$H789+$N789+$O789+$P789+$Q789+IF(ISBLANK($E789),0,$F789*(1-VLOOKUP($E789,'INFO_Matières recyclables'!F778:H779,3,0)))</f>
        <v>0</v>
      </c>
    </row>
    <row r="790" spans="2:22" x14ac:dyDescent="0.3">
      <c r="B790" s="5"/>
      <c r="C790" s="5"/>
      <c r="D790" s="25"/>
      <c r="E790" s="35"/>
      <c r="F790" s="108"/>
      <c r="G790" s="111"/>
      <c r="H790" s="33"/>
      <c r="I790" s="33"/>
      <c r="J790" s="33"/>
      <c r="K790" s="33"/>
      <c r="L790" s="33"/>
      <c r="M790" s="33"/>
      <c r="N790" s="33"/>
      <c r="O790" s="33"/>
      <c r="P790" s="33"/>
      <c r="Q790" s="112"/>
      <c r="S790" s="40">
        <f>$G790+$H790+IF(ISBLANK($E790),0,$F790*VLOOKUP($E790,'INFO_Matières recyclables'!$F$4:$H$5,2,0))</f>
        <v>0</v>
      </c>
      <c r="T790" s="40">
        <f>$I790+$J790+$K790+$L790+$M790+$N790+$O790+$P790+$Q790+$F790+IF(ISBLANK($E790),0,$F790*(1-VLOOKUP($E790,'INFO_Matières recyclables'!F779:H780,2,0)))</f>
        <v>0</v>
      </c>
      <c r="U790" s="40">
        <f>$G790+$I790+$J790+$K790+$L790+$M790+IF(ISBLANK($E790),0,$F790*VLOOKUP($E790,'INFO_Matières recyclables'!$F$4:$H$5,3,0))</f>
        <v>0</v>
      </c>
      <c r="V790" s="40">
        <f>$H790+$N790+$O790+$P790+$Q790+IF(ISBLANK($E790),0,$F790*(1-VLOOKUP($E790,'INFO_Matières recyclables'!F779:H780,3,0)))</f>
        <v>0</v>
      </c>
    </row>
    <row r="791" spans="2:22" x14ac:dyDescent="0.3">
      <c r="B791" s="5"/>
      <c r="C791" s="5"/>
      <c r="D791" s="25"/>
      <c r="E791" s="35"/>
      <c r="F791" s="108"/>
      <c r="G791" s="111"/>
      <c r="H791" s="33"/>
      <c r="I791" s="33"/>
      <c r="J791" s="33"/>
      <c r="K791" s="33"/>
      <c r="L791" s="33"/>
      <c r="M791" s="33"/>
      <c r="N791" s="33"/>
      <c r="O791" s="33"/>
      <c r="P791" s="33"/>
      <c r="Q791" s="112"/>
      <c r="S791" s="40">
        <f>$G791+$H791+IF(ISBLANK($E791),0,$F791*VLOOKUP($E791,'INFO_Matières recyclables'!$F$4:$H$5,2,0))</f>
        <v>0</v>
      </c>
      <c r="T791" s="40">
        <f>$I791+$J791+$K791+$L791+$M791+$N791+$O791+$P791+$Q791+$F791+IF(ISBLANK($E791),0,$F791*(1-VLOOKUP($E791,'INFO_Matières recyclables'!F780:H781,2,0)))</f>
        <v>0</v>
      </c>
      <c r="U791" s="40">
        <f>$G791+$I791+$J791+$K791+$L791+$M791+IF(ISBLANK($E791),0,$F791*VLOOKUP($E791,'INFO_Matières recyclables'!$F$4:$H$5,3,0))</f>
        <v>0</v>
      </c>
      <c r="V791" s="40">
        <f>$H791+$N791+$O791+$P791+$Q791+IF(ISBLANK($E791),0,$F791*(1-VLOOKUP($E791,'INFO_Matières recyclables'!F780:H781,3,0)))</f>
        <v>0</v>
      </c>
    </row>
    <row r="792" spans="2:22" x14ac:dyDescent="0.3">
      <c r="B792" s="5"/>
      <c r="C792" s="5"/>
      <c r="D792" s="25"/>
      <c r="E792" s="35"/>
      <c r="F792" s="108"/>
      <c r="G792" s="111"/>
      <c r="H792" s="33"/>
      <c r="I792" s="33"/>
      <c r="J792" s="33"/>
      <c r="K792" s="33"/>
      <c r="L792" s="33"/>
      <c r="M792" s="33"/>
      <c r="N792" s="33"/>
      <c r="O792" s="33"/>
      <c r="P792" s="33"/>
      <c r="Q792" s="112"/>
      <c r="S792" s="40">
        <f>$G792+$H792+IF(ISBLANK($E792),0,$F792*VLOOKUP($E792,'INFO_Matières recyclables'!$F$4:$H$5,2,0))</f>
        <v>0</v>
      </c>
      <c r="T792" s="40">
        <f>$I792+$J792+$K792+$L792+$M792+$N792+$O792+$P792+$Q792+$F792+IF(ISBLANK($E792),0,$F792*(1-VLOOKUP($E792,'INFO_Matières recyclables'!F781:H782,2,0)))</f>
        <v>0</v>
      </c>
      <c r="U792" s="40">
        <f>$G792+$I792+$J792+$K792+$L792+$M792+IF(ISBLANK($E792),0,$F792*VLOOKUP($E792,'INFO_Matières recyclables'!$F$4:$H$5,3,0))</f>
        <v>0</v>
      </c>
      <c r="V792" s="40">
        <f>$H792+$N792+$O792+$P792+$Q792+IF(ISBLANK($E792),0,$F792*(1-VLOOKUP($E792,'INFO_Matières recyclables'!F781:H782,3,0)))</f>
        <v>0</v>
      </c>
    </row>
    <row r="793" spans="2:22" x14ac:dyDescent="0.3">
      <c r="B793" s="5"/>
      <c r="C793" s="5"/>
      <c r="D793" s="25"/>
      <c r="E793" s="35"/>
      <c r="F793" s="108"/>
      <c r="G793" s="111"/>
      <c r="H793" s="33"/>
      <c r="I793" s="33"/>
      <c r="J793" s="33"/>
      <c r="K793" s="33"/>
      <c r="L793" s="33"/>
      <c r="M793" s="33"/>
      <c r="N793" s="33"/>
      <c r="O793" s="33"/>
      <c r="P793" s="33"/>
      <c r="Q793" s="112"/>
      <c r="S793" s="40">
        <f>$G793+$H793+IF(ISBLANK($E793),0,$F793*VLOOKUP($E793,'INFO_Matières recyclables'!$F$4:$H$5,2,0))</f>
        <v>0</v>
      </c>
      <c r="T793" s="40">
        <f>$I793+$J793+$K793+$L793+$M793+$N793+$O793+$P793+$Q793+$F793+IF(ISBLANK($E793),0,$F793*(1-VLOOKUP($E793,'INFO_Matières recyclables'!F782:H783,2,0)))</f>
        <v>0</v>
      </c>
      <c r="U793" s="40">
        <f>$G793+$I793+$J793+$K793+$L793+$M793+IF(ISBLANK($E793),0,$F793*VLOOKUP($E793,'INFO_Matières recyclables'!$F$4:$H$5,3,0))</f>
        <v>0</v>
      </c>
      <c r="V793" s="40">
        <f>$H793+$N793+$O793+$P793+$Q793+IF(ISBLANK($E793),0,$F793*(1-VLOOKUP($E793,'INFO_Matières recyclables'!F782:H783,3,0)))</f>
        <v>0</v>
      </c>
    </row>
    <row r="794" spans="2:22" x14ac:dyDescent="0.3">
      <c r="B794" s="5"/>
      <c r="C794" s="5"/>
      <c r="D794" s="25"/>
      <c r="E794" s="35"/>
      <c r="F794" s="108"/>
      <c r="G794" s="111"/>
      <c r="H794" s="33"/>
      <c r="I794" s="33"/>
      <c r="J794" s="33"/>
      <c r="K794" s="33"/>
      <c r="L794" s="33"/>
      <c r="M794" s="33"/>
      <c r="N794" s="33"/>
      <c r="O794" s="33"/>
      <c r="P794" s="33"/>
      <c r="Q794" s="112"/>
      <c r="S794" s="40">
        <f>$G794+$H794+IF(ISBLANK($E794),0,$F794*VLOOKUP($E794,'INFO_Matières recyclables'!$F$4:$H$5,2,0))</f>
        <v>0</v>
      </c>
      <c r="T794" s="40">
        <f>$I794+$J794+$K794+$L794+$M794+$N794+$O794+$P794+$Q794+$F794+IF(ISBLANK($E794),0,$F794*(1-VLOOKUP($E794,'INFO_Matières recyclables'!F783:H784,2,0)))</f>
        <v>0</v>
      </c>
      <c r="U794" s="40">
        <f>$G794+$I794+$J794+$K794+$L794+$M794+IF(ISBLANK($E794),0,$F794*VLOOKUP($E794,'INFO_Matières recyclables'!$F$4:$H$5,3,0))</f>
        <v>0</v>
      </c>
      <c r="V794" s="40">
        <f>$H794+$N794+$O794+$P794+$Q794+IF(ISBLANK($E794),0,$F794*(1-VLOOKUP($E794,'INFO_Matières recyclables'!F783:H784,3,0)))</f>
        <v>0</v>
      </c>
    </row>
    <row r="795" spans="2:22" x14ac:dyDescent="0.3">
      <c r="B795" s="5"/>
      <c r="C795" s="5"/>
      <c r="D795" s="25"/>
      <c r="E795" s="35"/>
      <c r="F795" s="108"/>
      <c r="G795" s="111"/>
      <c r="H795" s="33"/>
      <c r="I795" s="33"/>
      <c r="J795" s="33"/>
      <c r="K795" s="33"/>
      <c r="L795" s="33"/>
      <c r="M795" s="33"/>
      <c r="N795" s="33"/>
      <c r="O795" s="33"/>
      <c r="P795" s="33"/>
      <c r="Q795" s="112"/>
      <c r="S795" s="40">
        <f>$G795+$H795+IF(ISBLANK($E795),0,$F795*VLOOKUP($E795,'INFO_Matières recyclables'!$F$4:$H$5,2,0))</f>
        <v>0</v>
      </c>
      <c r="T795" s="40">
        <f>$I795+$J795+$K795+$L795+$M795+$N795+$O795+$P795+$Q795+$F795+IF(ISBLANK($E795),0,$F795*(1-VLOOKUP($E795,'INFO_Matières recyclables'!F784:H785,2,0)))</f>
        <v>0</v>
      </c>
      <c r="U795" s="40">
        <f>$G795+$I795+$J795+$K795+$L795+$M795+IF(ISBLANK($E795),0,$F795*VLOOKUP($E795,'INFO_Matières recyclables'!$F$4:$H$5,3,0))</f>
        <v>0</v>
      </c>
      <c r="V795" s="40">
        <f>$H795+$N795+$O795+$P795+$Q795+IF(ISBLANK($E795),0,$F795*(1-VLOOKUP($E795,'INFO_Matières recyclables'!F784:H785,3,0)))</f>
        <v>0</v>
      </c>
    </row>
    <row r="796" spans="2:22" x14ac:dyDescent="0.3">
      <c r="B796" s="5"/>
      <c r="C796" s="5"/>
      <c r="D796" s="25"/>
      <c r="E796" s="35"/>
      <c r="F796" s="108"/>
      <c r="G796" s="111"/>
      <c r="H796" s="33"/>
      <c r="I796" s="33"/>
      <c r="J796" s="33"/>
      <c r="K796" s="33"/>
      <c r="L796" s="33"/>
      <c r="M796" s="33"/>
      <c r="N796" s="33"/>
      <c r="O796" s="33"/>
      <c r="P796" s="33"/>
      <c r="Q796" s="112"/>
      <c r="S796" s="40">
        <f>$G796+$H796+IF(ISBLANK($E796),0,$F796*VLOOKUP($E796,'INFO_Matières recyclables'!$F$4:$H$5,2,0))</f>
        <v>0</v>
      </c>
      <c r="T796" s="40">
        <f>$I796+$J796+$K796+$L796+$M796+$N796+$O796+$P796+$Q796+$F796+IF(ISBLANK($E796),0,$F796*(1-VLOOKUP($E796,'INFO_Matières recyclables'!F785:H786,2,0)))</f>
        <v>0</v>
      </c>
      <c r="U796" s="40">
        <f>$G796+$I796+$J796+$K796+$L796+$M796+IF(ISBLANK($E796),0,$F796*VLOOKUP($E796,'INFO_Matières recyclables'!$F$4:$H$5,3,0))</f>
        <v>0</v>
      </c>
      <c r="V796" s="40">
        <f>$H796+$N796+$O796+$P796+$Q796+IF(ISBLANK($E796),0,$F796*(1-VLOOKUP($E796,'INFO_Matières recyclables'!F785:H786,3,0)))</f>
        <v>0</v>
      </c>
    </row>
    <row r="797" spans="2:22" x14ac:dyDescent="0.3">
      <c r="B797" s="5"/>
      <c r="C797" s="5"/>
      <c r="D797" s="25"/>
      <c r="E797" s="35"/>
      <c r="F797" s="108"/>
      <c r="G797" s="111"/>
      <c r="H797" s="33"/>
      <c r="I797" s="33"/>
      <c r="J797" s="33"/>
      <c r="K797" s="33"/>
      <c r="L797" s="33"/>
      <c r="M797" s="33"/>
      <c r="N797" s="33"/>
      <c r="O797" s="33"/>
      <c r="P797" s="33"/>
      <c r="Q797" s="112"/>
      <c r="S797" s="40">
        <f>$G797+$H797+IF(ISBLANK($E797),0,$F797*VLOOKUP($E797,'INFO_Matières recyclables'!$F$4:$H$5,2,0))</f>
        <v>0</v>
      </c>
      <c r="T797" s="40">
        <f>$I797+$J797+$K797+$L797+$M797+$N797+$O797+$P797+$Q797+$F797+IF(ISBLANK($E797),0,$F797*(1-VLOOKUP($E797,'INFO_Matières recyclables'!F786:H787,2,0)))</f>
        <v>0</v>
      </c>
      <c r="U797" s="40">
        <f>$G797+$I797+$J797+$K797+$L797+$M797+IF(ISBLANK($E797),0,$F797*VLOOKUP($E797,'INFO_Matières recyclables'!$F$4:$H$5,3,0))</f>
        <v>0</v>
      </c>
      <c r="V797" s="40">
        <f>$H797+$N797+$O797+$P797+$Q797+IF(ISBLANK($E797),0,$F797*(1-VLOOKUP($E797,'INFO_Matières recyclables'!F786:H787,3,0)))</f>
        <v>0</v>
      </c>
    </row>
    <row r="798" spans="2:22" x14ac:dyDescent="0.3">
      <c r="B798" s="5"/>
      <c r="C798" s="5"/>
      <c r="D798" s="25"/>
      <c r="E798" s="35"/>
      <c r="F798" s="108"/>
      <c r="G798" s="111"/>
      <c r="H798" s="33"/>
      <c r="I798" s="33"/>
      <c r="J798" s="33"/>
      <c r="K798" s="33"/>
      <c r="L798" s="33"/>
      <c r="M798" s="33"/>
      <c r="N798" s="33"/>
      <c r="O798" s="33"/>
      <c r="P798" s="33"/>
      <c r="Q798" s="112"/>
      <c r="S798" s="40">
        <f>$G798+$H798+IF(ISBLANK($E798),0,$F798*VLOOKUP($E798,'INFO_Matières recyclables'!$F$4:$H$5,2,0))</f>
        <v>0</v>
      </c>
      <c r="T798" s="40">
        <f>$I798+$J798+$K798+$L798+$M798+$N798+$O798+$P798+$Q798+$F798+IF(ISBLANK($E798),0,$F798*(1-VLOOKUP($E798,'INFO_Matières recyclables'!F787:H788,2,0)))</f>
        <v>0</v>
      </c>
      <c r="U798" s="40">
        <f>$G798+$I798+$J798+$K798+$L798+$M798+IF(ISBLANK($E798),0,$F798*VLOOKUP($E798,'INFO_Matières recyclables'!$F$4:$H$5,3,0))</f>
        <v>0</v>
      </c>
      <c r="V798" s="40">
        <f>$H798+$N798+$O798+$P798+$Q798+IF(ISBLANK($E798),0,$F798*(1-VLOOKUP($E798,'INFO_Matières recyclables'!F787:H788,3,0)))</f>
        <v>0</v>
      </c>
    </row>
    <row r="799" spans="2:22" x14ac:dyDescent="0.3">
      <c r="B799" s="5"/>
      <c r="C799" s="5"/>
      <c r="D799" s="25"/>
      <c r="E799" s="35"/>
      <c r="F799" s="108"/>
      <c r="G799" s="111"/>
      <c r="H799" s="33"/>
      <c r="I799" s="33"/>
      <c r="J799" s="33"/>
      <c r="K799" s="33"/>
      <c r="L799" s="33"/>
      <c r="M799" s="33"/>
      <c r="N799" s="33"/>
      <c r="O799" s="33"/>
      <c r="P799" s="33"/>
      <c r="Q799" s="112"/>
      <c r="S799" s="40">
        <f>$G799+$H799+IF(ISBLANK($E799),0,$F799*VLOOKUP($E799,'INFO_Matières recyclables'!$F$4:$H$5,2,0))</f>
        <v>0</v>
      </c>
      <c r="T799" s="40">
        <f>$I799+$J799+$K799+$L799+$M799+$N799+$O799+$P799+$Q799+$F799+IF(ISBLANK($E799),0,$F799*(1-VLOOKUP($E799,'INFO_Matières recyclables'!F788:H789,2,0)))</f>
        <v>0</v>
      </c>
      <c r="U799" s="40">
        <f>$G799+$I799+$J799+$K799+$L799+$M799+IF(ISBLANK($E799),0,$F799*VLOOKUP($E799,'INFO_Matières recyclables'!$F$4:$H$5,3,0))</f>
        <v>0</v>
      </c>
      <c r="V799" s="40">
        <f>$H799+$N799+$O799+$P799+$Q799+IF(ISBLANK($E799),0,$F799*(1-VLOOKUP($E799,'INFO_Matières recyclables'!F788:H789,3,0)))</f>
        <v>0</v>
      </c>
    </row>
    <row r="800" spans="2:22" x14ac:dyDescent="0.3">
      <c r="B800" s="5"/>
      <c r="C800" s="5"/>
      <c r="D800" s="25"/>
      <c r="E800" s="35"/>
      <c r="F800" s="108"/>
      <c r="G800" s="111"/>
      <c r="H800" s="33"/>
      <c r="I800" s="33"/>
      <c r="J800" s="33"/>
      <c r="K800" s="33"/>
      <c r="L800" s="33"/>
      <c r="M800" s="33"/>
      <c r="N800" s="33"/>
      <c r="O800" s="33"/>
      <c r="P800" s="33"/>
      <c r="Q800" s="112"/>
      <c r="S800" s="40">
        <f>$G800+$H800+IF(ISBLANK($E800),0,$F800*VLOOKUP($E800,'INFO_Matières recyclables'!$F$4:$H$5,2,0))</f>
        <v>0</v>
      </c>
      <c r="T800" s="40">
        <f>$I800+$J800+$K800+$L800+$M800+$N800+$O800+$P800+$Q800+$F800+IF(ISBLANK($E800),0,$F800*(1-VLOOKUP($E800,'INFO_Matières recyclables'!F789:H790,2,0)))</f>
        <v>0</v>
      </c>
      <c r="U800" s="40">
        <f>$G800+$I800+$J800+$K800+$L800+$M800+IF(ISBLANK($E800),0,$F800*VLOOKUP($E800,'INFO_Matières recyclables'!$F$4:$H$5,3,0))</f>
        <v>0</v>
      </c>
      <c r="V800" s="40">
        <f>$H800+$N800+$O800+$P800+$Q800+IF(ISBLANK($E800),0,$F800*(1-VLOOKUP($E800,'INFO_Matières recyclables'!F789:H790,3,0)))</f>
        <v>0</v>
      </c>
    </row>
    <row r="801" spans="2:22" x14ac:dyDescent="0.3">
      <c r="B801" s="5"/>
      <c r="C801" s="5"/>
      <c r="D801" s="25"/>
      <c r="E801" s="35"/>
      <c r="F801" s="108"/>
      <c r="G801" s="111"/>
      <c r="H801" s="33"/>
      <c r="I801" s="33"/>
      <c r="J801" s="33"/>
      <c r="K801" s="33"/>
      <c r="L801" s="33"/>
      <c r="M801" s="33"/>
      <c r="N801" s="33"/>
      <c r="O801" s="33"/>
      <c r="P801" s="33"/>
      <c r="Q801" s="112"/>
      <c r="S801" s="40">
        <f>$G801+$H801+IF(ISBLANK($E801),0,$F801*VLOOKUP($E801,'INFO_Matières recyclables'!$F$4:$H$5,2,0))</f>
        <v>0</v>
      </c>
      <c r="T801" s="40">
        <f>$I801+$J801+$K801+$L801+$M801+$N801+$O801+$P801+$Q801+$F801+IF(ISBLANK($E801),0,$F801*(1-VLOOKUP($E801,'INFO_Matières recyclables'!F790:H791,2,0)))</f>
        <v>0</v>
      </c>
      <c r="U801" s="40">
        <f>$G801+$I801+$J801+$K801+$L801+$M801+IF(ISBLANK($E801),0,$F801*VLOOKUP($E801,'INFO_Matières recyclables'!$F$4:$H$5,3,0))</f>
        <v>0</v>
      </c>
      <c r="V801" s="40">
        <f>$H801+$N801+$O801+$P801+$Q801+IF(ISBLANK($E801),0,$F801*(1-VLOOKUP($E801,'INFO_Matières recyclables'!F790:H791,3,0)))</f>
        <v>0</v>
      </c>
    </row>
    <row r="802" spans="2:22" x14ac:dyDescent="0.3">
      <c r="B802" s="5"/>
      <c r="C802" s="5"/>
      <c r="D802" s="25"/>
      <c r="E802" s="35"/>
      <c r="F802" s="108"/>
      <c r="G802" s="111"/>
      <c r="H802" s="33"/>
      <c r="I802" s="33"/>
      <c r="J802" s="33"/>
      <c r="K802" s="33"/>
      <c r="L802" s="33"/>
      <c r="M802" s="33"/>
      <c r="N802" s="33"/>
      <c r="O802" s="33"/>
      <c r="P802" s="33"/>
      <c r="Q802" s="112"/>
      <c r="S802" s="40">
        <f>$G802+$H802+IF(ISBLANK($E802),0,$F802*VLOOKUP($E802,'INFO_Matières recyclables'!$F$4:$H$5,2,0))</f>
        <v>0</v>
      </c>
      <c r="T802" s="40">
        <f>$I802+$J802+$K802+$L802+$M802+$N802+$O802+$P802+$Q802+$F802+IF(ISBLANK($E802),0,$F802*(1-VLOOKUP($E802,'INFO_Matières recyclables'!F791:H792,2,0)))</f>
        <v>0</v>
      </c>
      <c r="U802" s="40">
        <f>$G802+$I802+$J802+$K802+$L802+$M802+IF(ISBLANK($E802),0,$F802*VLOOKUP($E802,'INFO_Matières recyclables'!$F$4:$H$5,3,0))</f>
        <v>0</v>
      </c>
      <c r="V802" s="40">
        <f>$H802+$N802+$O802+$P802+$Q802+IF(ISBLANK($E802),0,$F802*(1-VLOOKUP($E802,'INFO_Matières recyclables'!F791:H792,3,0)))</f>
        <v>0</v>
      </c>
    </row>
    <row r="803" spans="2:22" x14ac:dyDescent="0.3">
      <c r="B803" s="5"/>
      <c r="C803" s="5"/>
      <c r="D803" s="25"/>
      <c r="E803" s="35"/>
      <c r="F803" s="108"/>
      <c r="G803" s="111"/>
      <c r="H803" s="33"/>
      <c r="I803" s="33"/>
      <c r="J803" s="33"/>
      <c r="K803" s="33"/>
      <c r="L803" s="33"/>
      <c r="M803" s="33"/>
      <c r="N803" s="33"/>
      <c r="O803" s="33"/>
      <c r="P803" s="33"/>
      <c r="Q803" s="112"/>
      <c r="S803" s="40">
        <f>$G803+$H803+IF(ISBLANK($E803),0,$F803*VLOOKUP($E803,'INFO_Matières recyclables'!$F$4:$H$5,2,0))</f>
        <v>0</v>
      </c>
      <c r="T803" s="40">
        <f>$I803+$J803+$K803+$L803+$M803+$N803+$O803+$P803+$Q803+$F803+IF(ISBLANK($E803),0,$F803*(1-VLOOKUP($E803,'INFO_Matières recyclables'!F792:H793,2,0)))</f>
        <v>0</v>
      </c>
      <c r="U803" s="40">
        <f>$G803+$I803+$J803+$K803+$L803+$M803+IF(ISBLANK($E803),0,$F803*VLOOKUP($E803,'INFO_Matières recyclables'!$F$4:$H$5,3,0))</f>
        <v>0</v>
      </c>
      <c r="V803" s="40">
        <f>$H803+$N803+$O803+$P803+$Q803+IF(ISBLANK($E803),0,$F803*(1-VLOOKUP($E803,'INFO_Matières recyclables'!F792:H793,3,0)))</f>
        <v>0</v>
      </c>
    </row>
    <row r="804" spans="2:22" x14ac:dyDescent="0.3">
      <c r="B804" s="5"/>
      <c r="C804" s="5"/>
      <c r="D804" s="25"/>
      <c r="E804" s="35"/>
      <c r="F804" s="108"/>
      <c r="G804" s="111"/>
      <c r="H804" s="33"/>
      <c r="I804" s="33"/>
      <c r="J804" s="33"/>
      <c r="K804" s="33"/>
      <c r="L804" s="33"/>
      <c r="M804" s="33"/>
      <c r="N804" s="33"/>
      <c r="O804" s="33"/>
      <c r="P804" s="33"/>
      <c r="Q804" s="112"/>
      <c r="S804" s="40">
        <f>$G804+$H804+IF(ISBLANK($E804),0,$F804*VLOOKUP($E804,'INFO_Matières recyclables'!$F$4:$H$5,2,0))</f>
        <v>0</v>
      </c>
      <c r="T804" s="40">
        <f>$I804+$J804+$K804+$L804+$M804+$N804+$O804+$P804+$Q804+$F804+IF(ISBLANK($E804),0,$F804*(1-VLOOKUP($E804,'INFO_Matières recyclables'!F793:H794,2,0)))</f>
        <v>0</v>
      </c>
      <c r="U804" s="40">
        <f>$G804+$I804+$J804+$K804+$L804+$M804+IF(ISBLANK($E804),0,$F804*VLOOKUP($E804,'INFO_Matières recyclables'!$F$4:$H$5,3,0))</f>
        <v>0</v>
      </c>
      <c r="V804" s="40">
        <f>$H804+$N804+$O804+$P804+$Q804+IF(ISBLANK($E804),0,$F804*(1-VLOOKUP($E804,'INFO_Matières recyclables'!F793:H794,3,0)))</f>
        <v>0</v>
      </c>
    </row>
    <row r="805" spans="2:22" x14ac:dyDescent="0.3">
      <c r="B805" s="5"/>
      <c r="C805" s="5"/>
      <c r="D805" s="25"/>
      <c r="E805" s="35"/>
      <c r="F805" s="108"/>
      <c r="G805" s="111"/>
      <c r="H805" s="33"/>
      <c r="I805" s="33"/>
      <c r="J805" s="33"/>
      <c r="K805" s="33"/>
      <c r="L805" s="33"/>
      <c r="M805" s="33"/>
      <c r="N805" s="33"/>
      <c r="O805" s="33"/>
      <c r="P805" s="33"/>
      <c r="Q805" s="112"/>
      <c r="S805" s="40">
        <f>$G805+$H805+IF(ISBLANK($E805),0,$F805*VLOOKUP($E805,'INFO_Matières recyclables'!$F$4:$H$5,2,0))</f>
        <v>0</v>
      </c>
      <c r="T805" s="40">
        <f>$I805+$J805+$K805+$L805+$M805+$N805+$O805+$P805+$Q805+$F805+IF(ISBLANK($E805),0,$F805*(1-VLOOKUP($E805,'INFO_Matières recyclables'!F794:H795,2,0)))</f>
        <v>0</v>
      </c>
      <c r="U805" s="40">
        <f>$G805+$I805+$J805+$K805+$L805+$M805+IF(ISBLANK($E805),0,$F805*VLOOKUP($E805,'INFO_Matières recyclables'!$F$4:$H$5,3,0))</f>
        <v>0</v>
      </c>
      <c r="V805" s="40">
        <f>$H805+$N805+$O805+$P805+$Q805+IF(ISBLANK($E805),0,$F805*(1-VLOOKUP($E805,'INFO_Matières recyclables'!F794:H795,3,0)))</f>
        <v>0</v>
      </c>
    </row>
    <row r="806" spans="2:22" x14ac:dyDescent="0.3">
      <c r="B806" s="5"/>
      <c r="C806" s="5"/>
      <c r="D806" s="25"/>
      <c r="E806" s="35"/>
      <c r="F806" s="108"/>
      <c r="G806" s="111"/>
      <c r="H806" s="33"/>
      <c r="I806" s="33"/>
      <c r="J806" s="33"/>
      <c r="K806" s="33"/>
      <c r="L806" s="33"/>
      <c r="M806" s="33"/>
      <c r="N806" s="33"/>
      <c r="O806" s="33"/>
      <c r="P806" s="33"/>
      <c r="Q806" s="112"/>
      <c r="S806" s="40">
        <f>$G806+$H806+IF(ISBLANK($E806),0,$F806*VLOOKUP($E806,'INFO_Matières recyclables'!$F$4:$H$5,2,0))</f>
        <v>0</v>
      </c>
      <c r="T806" s="40">
        <f>$I806+$J806+$K806+$L806+$M806+$N806+$O806+$P806+$Q806+$F806+IF(ISBLANK($E806),0,$F806*(1-VLOOKUP($E806,'INFO_Matières recyclables'!F795:H796,2,0)))</f>
        <v>0</v>
      </c>
      <c r="U806" s="40">
        <f>$G806+$I806+$J806+$K806+$L806+$M806+IF(ISBLANK($E806),0,$F806*VLOOKUP($E806,'INFO_Matières recyclables'!$F$4:$H$5,3,0))</f>
        <v>0</v>
      </c>
      <c r="V806" s="40">
        <f>$H806+$N806+$O806+$P806+$Q806+IF(ISBLANK($E806),0,$F806*(1-VLOOKUP($E806,'INFO_Matières recyclables'!F795:H796,3,0)))</f>
        <v>0</v>
      </c>
    </row>
    <row r="807" spans="2:22" x14ac:dyDescent="0.3">
      <c r="B807" s="5"/>
      <c r="C807" s="5"/>
      <c r="D807" s="25"/>
      <c r="E807" s="35"/>
      <c r="F807" s="108"/>
      <c r="G807" s="111"/>
      <c r="H807" s="33"/>
      <c r="I807" s="33"/>
      <c r="J807" s="33"/>
      <c r="K807" s="33"/>
      <c r="L807" s="33"/>
      <c r="M807" s="33"/>
      <c r="N807" s="33"/>
      <c r="O807" s="33"/>
      <c r="P807" s="33"/>
      <c r="Q807" s="112"/>
      <c r="S807" s="40">
        <f>$G807+$H807+IF(ISBLANK($E807),0,$F807*VLOOKUP($E807,'INFO_Matières recyclables'!$F$4:$H$5,2,0))</f>
        <v>0</v>
      </c>
      <c r="T807" s="40">
        <f>$I807+$J807+$K807+$L807+$M807+$N807+$O807+$P807+$Q807+$F807+IF(ISBLANK($E807),0,$F807*(1-VLOOKUP($E807,'INFO_Matières recyclables'!F796:H797,2,0)))</f>
        <v>0</v>
      </c>
      <c r="U807" s="40">
        <f>$G807+$I807+$J807+$K807+$L807+$M807+IF(ISBLANK($E807),0,$F807*VLOOKUP($E807,'INFO_Matières recyclables'!$F$4:$H$5,3,0))</f>
        <v>0</v>
      </c>
      <c r="V807" s="40">
        <f>$H807+$N807+$O807+$P807+$Q807+IF(ISBLANK($E807),0,$F807*(1-VLOOKUP($E807,'INFO_Matières recyclables'!F796:H797,3,0)))</f>
        <v>0</v>
      </c>
    </row>
    <row r="808" spans="2:22" x14ac:dyDescent="0.3">
      <c r="B808" s="5"/>
      <c r="C808" s="5"/>
      <c r="D808" s="25"/>
      <c r="E808" s="35"/>
      <c r="F808" s="108"/>
      <c r="G808" s="111"/>
      <c r="H808" s="33"/>
      <c r="I808" s="33"/>
      <c r="J808" s="33"/>
      <c r="K808" s="33"/>
      <c r="L808" s="33"/>
      <c r="M808" s="33"/>
      <c r="N808" s="33"/>
      <c r="O808" s="33"/>
      <c r="P808" s="33"/>
      <c r="Q808" s="112"/>
      <c r="S808" s="40">
        <f>$G808+$H808+IF(ISBLANK($E808),0,$F808*VLOOKUP($E808,'INFO_Matières recyclables'!$F$4:$H$5,2,0))</f>
        <v>0</v>
      </c>
      <c r="T808" s="40">
        <f>$I808+$J808+$K808+$L808+$M808+$N808+$O808+$P808+$Q808+$F808+IF(ISBLANK($E808),0,$F808*(1-VLOOKUP($E808,'INFO_Matières recyclables'!F797:H798,2,0)))</f>
        <v>0</v>
      </c>
      <c r="U808" s="40">
        <f>$G808+$I808+$J808+$K808+$L808+$M808+IF(ISBLANK($E808),0,$F808*VLOOKUP($E808,'INFO_Matières recyclables'!$F$4:$H$5,3,0))</f>
        <v>0</v>
      </c>
      <c r="V808" s="40">
        <f>$H808+$N808+$O808+$P808+$Q808+IF(ISBLANK($E808),0,$F808*(1-VLOOKUP($E808,'INFO_Matières recyclables'!F797:H798,3,0)))</f>
        <v>0</v>
      </c>
    </row>
    <row r="809" spans="2:22" x14ac:dyDescent="0.3">
      <c r="B809" s="5"/>
      <c r="C809" s="5"/>
      <c r="D809" s="25"/>
      <c r="E809" s="35"/>
      <c r="F809" s="108"/>
      <c r="G809" s="111"/>
      <c r="H809" s="33"/>
      <c r="I809" s="33"/>
      <c r="J809" s="33"/>
      <c r="K809" s="33"/>
      <c r="L809" s="33"/>
      <c r="M809" s="33"/>
      <c r="N809" s="33"/>
      <c r="O809" s="33"/>
      <c r="P809" s="33"/>
      <c r="Q809" s="112"/>
      <c r="S809" s="40">
        <f>$G809+$H809+IF(ISBLANK($E809),0,$F809*VLOOKUP($E809,'INFO_Matières recyclables'!$F$4:$H$5,2,0))</f>
        <v>0</v>
      </c>
      <c r="T809" s="40">
        <f>$I809+$J809+$K809+$L809+$M809+$N809+$O809+$P809+$Q809+$F809+IF(ISBLANK($E809),0,$F809*(1-VLOOKUP($E809,'INFO_Matières recyclables'!F798:H799,2,0)))</f>
        <v>0</v>
      </c>
      <c r="U809" s="40">
        <f>$G809+$I809+$J809+$K809+$L809+$M809+IF(ISBLANK($E809),0,$F809*VLOOKUP($E809,'INFO_Matières recyclables'!$F$4:$H$5,3,0))</f>
        <v>0</v>
      </c>
      <c r="V809" s="40">
        <f>$H809+$N809+$O809+$P809+$Q809+IF(ISBLANK($E809),0,$F809*(1-VLOOKUP($E809,'INFO_Matières recyclables'!F798:H799,3,0)))</f>
        <v>0</v>
      </c>
    </row>
    <row r="810" spans="2:22" x14ac:dyDescent="0.3">
      <c r="B810" s="5"/>
      <c r="C810" s="5"/>
      <c r="D810" s="25"/>
      <c r="E810" s="35"/>
      <c r="F810" s="108"/>
      <c r="G810" s="111"/>
      <c r="H810" s="33"/>
      <c r="I810" s="33"/>
      <c r="J810" s="33"/>
      <c r="K810" s="33"/>
      <c r="L810" s="33"/>
      <c r="M810" s="33"/>
      <c r="N810" s="33"/>
      <c r="O810" s="33"/>
      <c r="P810" s="33"/>
      <c r="Q810" s="112"/>
      <c r="S810" s="40">
        <f>$G810+$H810+IF(ISBLANK($E810),0,$F810*VLOOKUP($E810,'INFO_Matières recyclables'!$F$4:$H$5,2,0))</f>
        <v>0</v>
      </c>
      <c r="T810" s="40">
        <f>$I810+$J810+$K810+$L810+$M810+$N810+$O810+$P810+$Q810+$F810+IF(ISBLANK($E810),0,$F810*(1-VLOOKUP($E810,'INFO_Matières recyclables'!F799:H800,2,0)))</f>
        <v>0</v>
      </c>
      <c r="U810" s="40">
        <f>$G810+$I810+$J810+$K810+$L810+$M810+IF(ISBLANK($E810),0,$F810*VLOOKUP($E810,'INFO_Matières recyclables'!$F$4:$H$5,3,0))</f>
        <v>0</v>
      </c>
      <c r="V810" s="40">
        <f>$H810+$N810+$O810+$P810+$Q810+IF(ISBLANK($E810),0,$F810*(1-VLOOKUP($E810,'INFO_Matières recyclables'!F799:H800,3,0)))</f>
        <v>0</v>
      </c>
    </row>
    <row r="811" spans="2:22" x14ac:dyDescent="0.3">
      <c r="B811" s="5"/>
      <c r="C811" s="5"/>
      <c r="D811" s="25"/>
      <c r="E811" s="35"/>
      <c r="F811" s="108"/>
      <c r="G811" s="111"/>
      <c r="H811" s="33"/>
      <c r="I811" s="33"/>
      <c r="J811" s="33"/>
      <c r="K811" s="33"/>
      <c r="L811" s="33"/>
      <c r="M811" s="33"/>
      <c r="N811" s="33"/>
      <c r="O811" s="33"/>
      <c r="P811" s="33"/>
      <c r="Q811" s="112"/>
      <c r="S811" s="40">
        <f>$G811+$H811+IF(ISBLANK($E811),0,$F811*VLOOKUP($E811,'INFO_Matières recyclables'!$F$4:$H$5,2,0))</f>
        <v>0</v>
      </c>
      <c r="T811" s="40">
        <f>$I811+$J811+$K811+$L811+$M811+$N811+$O811+$P811+$Q811+$F811+IF(ISBLANK($E811),0,$F811*(1-VLOOKUP($E811,'INFO_Matières recyclables'!F800:H801,2,0)))</f>
        <v>0</v>
      </c>
      <c r="U811" s="40">
        <f>$G811+$I811+$J811+$K811+$L811+$M811+IF(ISBLANK($E811),0,$F811*VLOOKUP($E811,'INFO_Matières recyclables'!$F$4:$H$5,3,0))</f>
        <v>0</v>
      </c>
      <c r="V811" s="40">
        <f>$H811+$N811+$O811+$P811+$Q811+IF(ISBLANK($E811),0,$F811*(1-VLOOKUP($E811,'INFO_Matières recyclables'!F800:H801,3,0)))</f>
        <v>0</v>
      </c>
    </row>
    <row r="812" spans="2:22" x14ac:dyDescent="0.3">
      <c r="B812" s="5"/>
      <c r="C812" s="5"/>
      <c r="D812" s="25"/>
      <c r="E812" s="35"/>
      <c r="F812" s="108"/>
      <c r="G812" s="111"/>
      <c r="H812" s="33"/>
      <c r="I812" s="33"/>
      <c r="J812" s="33"/>
      <c r="K812" s="33"/>
      <c r="L812" s="33"/>
      <c r="M812" s="33"/>
      <c r="N812" s="33"/>
      <c r="O812" s="33"/>
      <c r="P812" s="33"/>
      <c r="Q812" s="112"/>
      <c r="S812" s="40">
        <f>$G812+$H812+IF(ISBLANK($E812),0,$F812*VLOOKUP($E812,'INFO_Matières recyclables'!$F$4:$H$5,2,0))</f>
        <v>0</v>
      </c>
      <c r="T812" s="40">
        <f>$I812+$J812+$K812+$L812+$M812+$N812+$O812+$P812+$Q812+$F812+IF(ISBLANK($E812),0,$F812*(1-VLOOKUP($E812,'INFO_Matières recyclables'!F801:H802,2,0)))</f>
        <v>0</v>
      </c>
      <c r="U812" s="40">
        <f>$G812+$I812+$J812+$K812+$L812+$M812+IF(ISBLANK($E812),0,$F812*VLOOKUP($E812,'INFO_Matières recyclables'!$F$4:$H$5,3,0))</f>
        <v>0</v>
      </c>
      <c r="V812" s="40">
        <f>$H812+$N812+$O812+$P812+$Q812+IF(ISBLANK($E812),0,$F812*(1-VLOOKUP($E812,'INFO_Matières recyclables'!F801:H802,3,0)))</f>
        <v>0</v>
      </c>
    </row>
    <row r="813" spans="2:22" x14ac:dyDescent="0.3">
      <c r="B813" s="5"/>
      <c r="C813" s="5"/>
      <c r="D813" s="25"/>
      <c r="E813" s="35"/>
      <c r="F813" s="108"/>
      <c r="G813" s="111"/>
      <c r="H813" s="33"/>
      <c r="I813" s="33"/>
      <c r="J813" s="33"/>
      <c r="K813" s="33"/>
      <c r="L813" s="33"/>
      <c r="M813" s="33"/>
      <c r="N813" s="33"/>
      <c r="O813" s="33"/>
      <c r="P813" s="33"/>
      <c r="Q813" s="112"/>
      <c r="S813" s="40">
        <f>$G813+$H813+IF(ISBLANK($E813),0,$F813*VLOOKUP($E813,'INFO_Matières recyclables'!$F$4:$H$5,2,0))</f>
        <v>0</v>
      </c>
      <c r="T813" s="40">
        <f>$I813+$J813+$K813+$L813+$M813+$N813+$O813+$P813+$Q813+$F813+IF(ISBLANK($E813),0,$F813*(1-VLOOKUP($E813,'INFO_Matières recyclables'!F802:H803,2,0)))</f>
        <v>0</v>
      </c>
      <c r="U813" s="40">
        <f>$G813+$I813+$J813+$K813+$L813+$M813+IF(ISBLANK($E813),0,$F813*VLOOKUP($E813,'INFO_Matières recyclables'!$F$4:$H$5,3,0))</f>
        <v>0</v>
      </c>
      <c r="V813" s="40">
        <f>$H813+$N813+$O813+$P813+$Q813+IF(ISBLANK($E813),0,$F813*(1-VLOOKUP($E813,'INFO_Matières recyclables'!F802:H803,3,0)))</f>
        <v>0</v>
      </c>
    </row>
    <row r="814" spans="2:22" x14ac:dyDescent="0.3">
      <c r="B814" s="5"/>
      <c r="C814" s="5"/>
      <c r="D814" s="25"/>
      <c r="E814" s="35"/>
      <c r="F814" s="108"/>
      <c r="G814" s="111"/>
      <c r="H814" s="33"/>
      <c r="I814" s="33"/>
      <c r="J814" s="33"/>
      <c r="K814" s="33"/>
      <c r="L814" s="33"/>
      <c r="M814" s="33"/>
      <c r="N814" s="33"/>
      <c r="O814" s="33"/>
      <c r="P814" s="33"/>
      <c r="Q814" s="112"/>
      <c r="S814" s="40">
        <f>$G814+$H814+IF(ISBLANK($E814),0,$F814*VLOOKUP($E814,'INFO_Matières recyclables'!$F$4:$H$5,2,0))</f>
        <v>0</v>
      </c>
      <c r="T814" s="40">
        <f>$I814+$J814+$K814+$L814+$M814+$N814+$O814+$P814+$Q814+$F814+IF(ISBLANK($E814),0,$F814*(1-VLOOKUP($E814,'INFO_Matières recyclables'!F803:H804,2,0)))</f>
        <v>0</v>
      </c>
      <c r="U814" s="40">
        <f>$G814+$I814+$J814+$K814+$L814+$M814+IF(ISBLANK($E814),0,$F814*VLOOKUP($E814,'INFO_Matières recyclables'!$F$4:$H$5,3,0))</f>
        <v>0</v>
      </c>
      <c r="V814" s="40">
        <f>$H814+$N814+$O814+$P814+$Q814+IF(ISBLANK($E814),0,$F814*(1-VLOOKUP($E814,'INFO_Matières recyclables'!F803:H804,3,0)))</f>
        <v>0</v>
      </c>
    </row>
    <row r="815" spans="2:22" x14ac:dyDescent="0.3">
      <c r="B815" s="5"/>
      <c r="C815" s="5"/>
      <c r="D815" s="25"/>
      <c r="E815" s="35"/>
      <c r="F815" s="108"/>
      <c r="G815" s="111"/>
      <c r="H815" s="33"/>
      <c r="I815" s="33"/>
      <c r="J815" s="33"/>
      <c r="K815" s="33"/>
      <c r="L815" s="33"/>
      <c r="M815" s="33"/>
      <c r="N815" s="33"/>
      <c r="O815" s="33"/>
      <c r="P815" s="33"/>
      <c r="Q815" s="112"/>
      <c r="S815" s="40">
        <f>$G815+$H815+IF(ISBLANK($E815),0,$F815*VLOOKUP($E815,'INFO_Matières recyclables'!$F$4:$H$5,2,0))</f>
        <v>0</v>
      </c>
      <c r="T815" s="40">
        <f>$I815+$J815+$K815+$L815+$M815+$N815+$O815+$P815+$Q815+$F815+IF(ISBLANK($E815),0,$F815*(1-VLOOKUP($E815,'INFO_Matières recyclables'!F804:H805,2,0)))</f>
        <v>0</v>
      </c>
      <c r="U815" s="40">
        <f>$G815+$I815+$J815+$K815+$L815+$M815+IF(ISBLANK($E815),0,$F815*VLOOKUP($E815,'INFO_Matières recyclables'!$F$4:$H$5,3,0))</f>
        <v>0</v>
      </c>
      <c r="V815" s="40">
        <f>$H815+$N815+$O815+$P815+$Q815+IF(ISBLANK($E815),0,$F815*(1-VLOOKUP($E815,'INFO_Matières recyclables'!F804:H805,3,0)))</f>
        <v>0</v>
      </c>
    </row>
    <row r="816" spans="2:22" x14ac:dyDescent="0.3">
      <c r="B816" s="5"/>
      <c r="C816" s="5"/>
      <c r="D816" s="25"/>
      <c r="E816" s="35"/>
      <c r="F816" s="108"/>
      <c r="G816" s="111"/>
      <c r="H816" s="33"/>
      <c r="I816" s="33"/>
      <c r="J816" s="33"/>
      <c r="K816" s="33"/>
      <c r="L816" s="33"/>
      <c r="M816" s="33"/>
      <c r="N816" s="33"/>
      <c r="O816" s="33"/>
      <c r="P816" s="33"/>
      <c r="Q816" s="112"/>
      <c r="S816" s="40">
        <f>$G816+$H816+IF(ISBLANK($E816),0,$F816*VLOOKUP($E816,'INFO_Matières recyclables'!$F$4:$H$5,2,0))</f>
        <v>0</v>
      </c>
      <c r="T816" s="40">
        <f>$I816+$J816+$K816+$L816+$M816+$N816+$O816+$P816+$Q816+$F816+IF(ISBLANK($E816),0,$F816*(1-VLOOKUP($E816,'INFO_Matières recyclables'!F805:H806,2,0)))</f>
        <v>0</v>
      </c>
      <c r="U816" s="40">
        <f>$G816+$I816+$J816+$K816+$L816+$M816+IF(ISBLANK($E816),0,$F816*VLOOKUP($E816,'INFO_Matières recyclables'!$F$4:$H$5,3,0))</f>
        <v>0</v>
      </c>
      <c r="V816" s="40">
        <f>$H816+$N816+$O816+$P816+$Q816+IF(ISBLANK($E816),0,$F816*(1-VLOOKUP($E816,'INFO_Matières recyclables'!F805:H806,3,0)))</f>
        <v>0</v>
      </c>
    </row>
    <row r="817" spans="2:22" x14ac:dyDescent="0.3">
      <c r="B817" s="5"/>
      <c r="C817" s="5"/>
      <c r="D817" s="25"/>
      <c r="E817" s="35"/>
      <c r="F817" s="108"/>
      <c r="G817" s="111"/>
      <c r="H817" s="33"/>
      <c r="I817" s="33"/>
      <c r="J817" s="33"/>
      <c r="K817" s="33"/>
      <c r="L817" s="33"/>
      <c r="M817" s="33"/>
      <c r="N817" s="33"/>
      <c r="O817" s="33"/>
      <c r="P817" s="33"/>
      <c r="Q817" s="112"/>
      <c r="S817" s="40">
        <f>$G817+$H817+IF(ISBLANK($E817),0,$F817*VLOOKUP($E817,'INFO_Matières recyclables'!$F$4:$H$5,2,0))</f>
        <v>0</v>
      </c>
      <c r="T817" s="40">
        <f>$I817+$J817+$K817+$L817+$M817+$N817+$O817+$P817+$Q817+$F817+IF(ISBLANK($E817),0,$F817*(1-VLOOKUP($E817,'INFO_Matières recyclables'!F806:H807,2,0)))</f>
        <v>0</v>
      </c>
      <c r="U817" s="40">
        <f>$G817+$I817+$J817+$K817+$L817+$M817+IF(ISBLANK($E817),0,$F817*VLOOKUP($E817,'INFO_Matières recyclables'!$F$4:$H$5,3,0))</f>
        <v>0</v>
      </c>
      <c r="V817" s="40">
        <f>$H817+$N817+$O817+$P817+$Q817+IF(ISBLANK($E817),0,$F817*(1-VLOOKUP($E817,'INFO_Matières recyclables'!F806:H807,3,0)))</f>
        <v>0</v>
      </c>
    </row>
    <row r="818" spans="2:22" x14ac:dyDescent="0.3">
      <c r="B818" s="5"/>
      <c r="C818" s="5"/>
      <c r="D818" s="25"/>
      <c r="E818" s="35"/>
      <c r="F818" s="108"/>
      <c r="G818" s="111"/>
      <c r="H818" s="33"/>
      <c r="I818" s="33"/>
      <c r="J818" s="33"/>
      <c r="K818" s="33"/>
      <c r="L818" s="33"/>
      <c r="M818" s="33"/>
      <c r="N818" s="33"/>
      <c r="O818" s="33"/>
      <c r="P818" s="33"/>
      <c r="Q818" s="112"/>
      <c r="S818" s="40">
        <f>$G818+$H818+IF(ISBLANK($E818),0,$F818*VLOOKUP($E818,'INFO_Matières recyclables'!$F$4:$H$5,2,0))</f>
        <v>0</v>
      </c>
      <c r="T818" s="40">
        <f>$I818+$J818+$K818+$L818+$M818+$N818+$O818+$P818+$Q818+$F818+IF(ISBLANK($E818),0,$F818*(1-VLOOKUP($E818,'INFO_Matières recyclables'!F807:H808,2,0)))</f>
        <v>0</v>
      </c>
      <c r="U818" s="40">
        <f>$G818+$I818+$J818+$K818+$L818+$M818+IF(ISBLANK($E818),0,$F818*VLOOKUP($E818,'INFO_Matières recyclables'!$F$4:$H$5,3,0))</f>
        <v>0</v>
      </c>
      <c r="V818" s="40">
        <f>$H818+$N818+$O818+$P818+$Q818+IF(ISBLANK($E818),0,$F818*(1-VLOOKUP($E818,'INFO_Matières recyclables'!F807:H808,3,0)))</f>
        <v>0</v>
      </c>
    </row>
    <row r="819" spans="2:22" x14ac:dyDescent="0.3">
      <c r="B819" s="5"/>
      <c r="C819" s="5"/>
      <c r="D819" s="25"/>
      <c r="E819" s="35"/>
      <c r="F819" s="108"/>
      <c r="G819" s="111"/>
      <c r="H819" s="33"/>
      <c r="I819" s="33"/>
      <c r="J819" s="33"/>
      <c r="K819" s="33"/>
      <c r="L819" s="33"/>
      <c r="M819" s="33"/>
      <c r="N819" s="33"/>
      <c r="O819" s="33"/>
      <c r="P819" s="33"/>
      <c r="Q819" s="112"/>
      <c r="S819" s="40">
        <f>$G819+$H819+IF(ISBLANK($E819),0,$F819*VLOOKUP($E819,'INFO_Matières recyclables'!$F$4:$H$5,2,0))</f>
        <v>0</v>
      </c>
      <c r="T819" s="40">
        <f>$I819+$J819+$K819+$L819+$M819+$N819+$O819+$P819+$Q819+$F819+IF(ISBLANK($E819),0,$F819*(1-VLOOKUP($E819,'INFO_Matières recyclables'!F808:H809,2,0)))</f>
        <v>0</v>
      </c>
      <c r="U819" s="40">
        <f>$G819+$I819+$J819+$K819+$L819+$M819+IF(ISBLANK($E819),0,$F819*VLOOKUP($E819,'INFO_Matières recyclables'!$F$4:$H$5,3,0))</f>
        <v>0</v>
      </c>
      <c r="V819" s="40">
        <f>$H819+$N819+$O819+$P819+$Q819+IF(ISBLANK($E819),0,$F819*(1-VLOOKUP($E819,'INFO_Matières recyclables'!F808:H809,3,0)))</f>
        <v>0</v>
      </c>
    </row>
    <row r="820" spans="2:22" x14ac:dyDescent="0.3">
      <c r="B820" s="5"/>
      <c r="C820" s="5"/>
      <c r="D820" s="25"/>
      <c r="E820" s="35"/>
      <c r="F820" s="108"/>
      <c r="G820" s="111"/>
      <c r="H820" s="33"/>
      <c r="I820" s="33"/>
      <c r="J820" s="33"/>
      <c r="K820" s="33"/>
      <c r="L820" s="33"/>
      <c r="M820" s="33"/>
      <c r="N820" s="33"/>
      <c r="O820" s="33"/>
      <c r="P820" s="33"/>
      <c r="Q820" s="112"/>
      <c r="S820" s="40">
        <f>$G820+$H820+IF(ISBLANK($E820),0,$F820*VLOOKUP($E820,'INFO_Matières recyclables'!$F$4:$H$5,2,0))</f>
        <v>0</v>
      </c>
      <c r="T820" s="40">
        <f>$I820+$J820+$K820+$L820+$M820+$N820+$O820+$P820+$Q820+$F820+IF(ISBLANK($E820),0,$F820*(1-VLOOKUP($E820,'INFO_Matières recyclables'!F809:H810,2,0)))</f>
        <v>0</v>
      </c>
      <c r="U820" s="40">
        <f>$G820+$I820+$J820+$K820+$L820+$M820+IF(ISBLANK($E820),0,$F820*VLOOKUP($E820,'INFO_Matières recyclables'!$F$4:$H$5,3,0))</f>
        <v>0</v>
      </c>
      <c r="V820" s="40">
        <f>$H820+$N820+$O820+$P820+$Q820+IF(ISBLANK($E820),0,$F820*(1-VLOOKUP($E820,'INFO_Matières recyclables'!F809:H810,3,0)))</f>
        <v>0</v>
      </c>
    </row>
    <row r="821" spans="2:22" x14ac:dyDescent="0.3">
      <c r="B821" s="5"/>
      <c r="C821" s="5"/>
      <c r="D821" s="25"/>
      <c r="E821" s="35"/>
      <c r="F821" s="108"/>
      <c r="G821" s="111"/>
      <c r="H821" s="33"/>
      <c r="I821" s="33"/>
      <c r="J821" s="33"/>
      <c r="K821" s="33"/>
      <c r="L821" s="33"/>
      <c r="M821" s="33"/>
      <c r="N821" s="33"/>
      <c r="O821" s="33"/>
      <c r="P821" s="33"/>
      <c r="Q821" s="112"/>
      <c r="S821" s="40">
        <f>$G821+$H821+IF(ISBLANK($E821),0,$F821*VLOOKUP($E821,'INFO_Matières recyclables'!$F$4:$H$5,2,0))</f>
        <v>0</v>
      </c>
      <c r="T821" s="40">
        <f>$I821+$J821+$K821+$L821+$M821+$N821+$O821+$P821+$Q821+$F821+IF(ISBLANK($E821),0,$F821*(1-VLOOKUP($E821,'INFO_Matières recyclables'!F810:H811,2,0)))</f>
        <v>0</v>
      </c>
      <c r="U821" s="40">
        <f>$G821+$I821+$J821+$K821+$L821+$M821+IF(ISBLANK($E821),0,$F821*VLOOKUP($E821,'INFO_Matières recyclables'!$F$4:$H$5,3,0))</f>
        <v>0</v>
      </c>
      <c r="V821" s="40">
        <f>$H821+$N821+$O821+$P821+$Q821+IF(ISBLANK($E821),0,$F821*(1-VLOOKUP($E821,'INFO_Matières recyclables'!F810:H811,3,0)))</f>
        <v>0</v>
      </c>
    </row>
    <row r="822" spans="2:22" x14ac:dyDescent="0.3">
      <c r="B822" s="5"/>
      <c r="C822" s="5"/>
      <c r="D822" s="25"/>
      <c r="E822" s="35"/>
      <c r="F822" s="108"/>
      <c r="G822" s="111"/>
      <c r="H822" s="33"/>
      <c r="I822" s="33"/>
      <c r="J822" s="33"/>
      <c r="K822" s="33"/>
      <c r="L822" s="33"/>
      <c r="M822" s="33"/>
      <c r="N822" s="33"/>
      <c r="O822" s="33"/>
      <c r="P822" s="33"/>
      <c r="Q822" s="112"/>
      <c r="S822" s="40">
        <f>$G822+$H822+IF(ISBLANK($E822),0,$F822*VLOOKUP($E822,'INFO_Matières recyclables'!$F$4:$H$5,2,0))</f>
        <v>0</v>
      </c>
      <c r="T822" s="40">
        <f>$I822+$J822+$K822+$L822+$M822+$N822+$O822+$P822+$Q822+$F822+IF(ISBLANK($E822),0,$F822*(1-VLOOKUP($E822,'INFO_Matières recyclables'!F811:H812,2,0)))</f>
        <v>0</v>
      </c>
      <c r="U822" s="40">
        <f>$G822+$I822+$J822+$K822+$L822+$M822+IF(ISBLANK($E822),0,$F822*VLOOKUP($E822,'INFO_Matières recyclables'!$F$4:$H$5,3,0))</f>
        <v>0</v>
      </c>
      <c r="V822" s="40">
        <f>$H822+$N822+$O822+$P822+$Q822+IF(ISBLANK($E822),0,$F822*(1-VLOOKUP($E822,'INFO_Matières recyclables'!F811:H812,3,0)))</f>
        <v>0</v>
      </c>
    </row>
    <row r="823" spans="2:22" x14ac:dyDescent="0.3">
      <c r="B823" s="5"/>
      <c r="C823" s="5"/>
      <c r="D823" s="25"/>
      <c r="E823" s="35"/>
      <c r="F823" s="108"/>
      <c r="G823" s="111"/>
      <c r="H823" s="33"/>
      <c r="I823" s="33"/>
      <c r="J823" s="33"/>
      <c r="K823" s="33"/>
      <c r="L823" s="33"/>
      <c r="M823" s="33"/>
      <c r="N823" s="33"/>
      <c r="O823" s="33"/>
      <c r="P823" s="33"/>
      <c r="Q823" s="112"/>
      <c r="S823" s="40">
        <f>$G823+$H823+IF(ISBLANK($E823),0,$F823*VLOOKUP($E823,'INFO_Matières recyclables'!$F$4:$H$5,2,0))</f>
        <v>0</v>
      </c>
      <c r="T823" s="40">
        <f>$I823+$J823+$K823+$L823+$M823+$N823+$O823+$P823+$Q823+$F823+IF(ISBLANK($E823),0,$F823*(1-VLOOKUP($E823,'INFO_Matières recyclables'!F812:H813,2,0)))</f>
        <v>0</v>
      </c>
      <c r="U823" s="40">
        <f>$G823+$I823+$J823+$K823+$L823+$M823+IF(ISBLANK($E823),0,$F823*VLOOKUP($E823,'INFO_Matières recyclables'!$F$4:$H$5,3,0))</f>
        <v>0</v>
      </c>
      <c r="V823" s="40">
        <f>$H823+$N823+$O823+$P823+$Q823+IF(ISBLANK($E823),0,$F823*(1-VLOOKUP($E823,'INFO_Matières recyclables'!F812:H813,3,0)))</f>
        <v>0</v>
      </c>
    </row>
    <row r="824" spans="2:22" x14ac:dyDescent="0.3">
      <c r="B824" s="5"/>
      <c r="C824" s="5"/>
      <c r="D824" s="25"/>
      <c r="E824" s="35"/>
      <c r="F824" s="108"/>
      <c r="G824" s="111"/>
      <c r="H824" s="33"/>
      <c r="I824" s="33"/>
      <c r="J824" s="33"/>
      <c r="K824" s="33"/>
      <c r="L824" s="33"/>
      <c r="M824" s="33"/>
      <c r="N824" s="33"/>
      <c r="O824" s="33"/>
      <c r="P824" s="33"/>
      <c r="Q824" s="112"/>
      <c r="S824" s="40">
        <f>$G824+$H824+IF(ISBLANK($E824),0,$F824*VLOOKUP($E824,'INFO_Matières recyclables'!$F$4:$H$5,2,0))</f>
        <v>0</v>
      </c>
      <c r="T824" s="40">
        <f>$I824+$J824+$K824+$L824+$M824+$N824+$O824+$P824+$Q824+$F824+IF(ISBLANK($E824),0,$F824*(1-VLOOKUP($E824,'INFO_Matières recyclables'!F813:H814,2,0)))</f>
        <v>0</v>
      </c>
      <c r="U824" s="40">
        <f>$G824+$I824+$J824+$K824+$L824+$M824+IF(ISBLANK($E824),0,$F824*VLOOKUP($E824,'INFO_Matières recyclables'!$F$4:$H$5,3,0))</f>
        <v>0</v>
      </c>
      <c r="V824" s="40">
        <f>$H824+$N824+$O824+$P824+$Q824+IF(ISBLANK($E824),0,$F824*(1-VLOOKUP($E824,'INFO_Matières recyclables'!F813:H814,3,0)))</f>
        <v>0</v>
      </c>
    </row>
    <row r="825" spans="2:22" x14ac:dyDescent="0.3">
      <c r="B825" s="5"/>
      <c r="C825" s="5"/>
      <c r="D825" s="25"/>
      <c r="E825" s="35"/>
      <c r="F825" s="108"/>
      <c r="G825" s="111"/>
      <c r="H825" s="33"/>
      <c r="I825" s="33"/>
      <c r="J825" s="33"/>
      <c r="K825" s="33"/>
      <c r="L825" s="33"/>
      <c r="M825" s="33"/>
      <c r="N825" s="33"/>
      <c r="O825" s="33"/>
      <c r="P825" s="33"/>
      <c r="Q825" s="112"/>
      <c r="S825" s="40">
        <f>$G825+$H825+IF(ISBLANK($E825),0,$F825*VLOOKUP($E825,'INFO_Matières recyclables'!$F$4:$H$5,2,0))</f>
        <v>0</v>
      </c>
      <c r="T825" s="40">
        <f>$I825+$J825+$K825+$L825+$M825+$N825+$O825+$P825+$Q825+$F825+IF(ISBLANK($E825),0,$F825*(1-VLOOKUP($E825,'INFO_Matières recyclables'!F814:H815,2,0)))</f>
        <v>0</v>
      </c>
      <c r="U825" s="40">
        <f>$G825+$I825+$J825+$K825+$L825+$M825+IF(ISBLANK($E825),0,$F825*VLOOKUP($E825,'INFO_Matières recyclables'!$F$4:$H$5,3,0))</f>
        <v>0</v>
      </c>
      <c r="V825" s="40">
        <f>$H825+$N825+$O825+$P825+$Q825+IF(ISBLANK($E825),0,$F825*(1-VLOOKUP($E825,'INFO_Matières recyclables'!F814:H815,3,0)))</f>
        <v>0</v>
      </c>
    </row>
    <row r="826" spans="2:22" x14ac:dyDescent="0.3">
      <c r="B826" s="5"/>
      <c r="C826" s="5"/>
      <c r="D826" s="25"/>
      <c r="E826" s="35"/>
      <c r="F826" s="108"/>
      <c r="G826" s="111"/>
      <c r="H826" s="33"/>
      <c r="I826" s="33"/>
      <c r="J826" s="33"/>
      <c r="K826" s="33"/>
      <c r="L826" s="33"/>
      <c r="M826" s="33"/>
      <c r="N826" s="33"/>
      <c r="O826" s="33"/>
      <c r="P826" s="33"/>
      <c r="Q826" s="112"/>
      <c r="S826" s="40">
        <f>$G826+$H826+IF(ISBLANK($E826),0,$F826*VLOOKUP($E826,'INFO_Matières recyclables'!$F$4:$H$5,2,0))</f>
        <v>0</v>
      </c>
      <c r="T826" s="40">
        <f>$I826+$J826+$K826+$L826+$M826+$N826+$O826+$P826+$Q826+$F826+IF(ISBLANK($E826),0,$F826*(1-VLOOKUP($E826,'INFO_Matières recyclables'!F815:H816,2,0)))</f>
        <v>0</v>
      </c>
      <c r="U826" s="40">
        <f>$G826+$I826+$J826+$K826+$L826+$M826+IF(ISBLANK($E826),0,$F826*VLOOKUP($E826,'INFO_Matières recyclables'!$F$4:$H$5,3,0))</f>
        <v>0</v>
      </c>
      <c r="V826" s="40">
        <f>$H826+$N826+$O826+$P826+$Q826+IF(ISBLANK($E826),0,$F826*(1-VLOOKUP($E826,'INFO_Matières recyclables'!F815:H816,3,0)))</f>
        <v>0</v>
      </c>
    </row>
    <row r="827" spans="2:22" x14ac:dyDescent="0.3">
      <c r="B827" s="5"/>
      <c r="C827" s="5"/>
      <c r="D827" s="25"/>
      <c r="E827" s="35"/>
      <c r="F827" s="108"/>
      <c r="G827" s="111"/>
      <c r="H827" s="33"/>
      <c r="I827" s="33"/>
      <c r="J827" s="33"/>
      <c r="K827" s="33"/>
      <c r="L827" s="33"/>
      <c r="M827" s="33"/>
      <c r="N827" s="33"/>
      <c r="O827" s="33"/>
      <c r="P827" s="33"/>
      <c r="Q827" s="112"/>
      <c r="S827" s="40">
        <f>$G827+$H827+IF(ISBLANK($E827),0,$F827*VLOOKUP($E827,'INFO_Matières recyclables'!$F$4:$H$5,2,0))</f>
        <v>0</v>
      </c>
      <c r="T827" s="40">
        <f>$I827+$J827+$K827+$L827+$M827+$N827+$O827+$P827+$Q827+$F827+IF(ISBLANK($E827),0,$F827*(1-VLOOKUP($E827,'INFO_Matières recyclables'!F816:H817,2,0)))</f>
        <v>0</v>
      </c>
      <c r="U827" s="40">
        <f>$G827+$I827+$J827+$K827+$L827+$M827+IF(ISBLANK($E827),0,$F827*VLOOKUP($E827,'INFO_Matières recyclables'!$F$4:$H$5,3,0))</f>
        <v>0</v>
      </c>
      <c r="V827" s="40">
        <f>$H827+$N827+$O827+$P827+$Q827+IF(ISBLANK($E827),0,$F827*(1-VLOOKUP($E827,'INFO_Matières recyclables'!F816:H817,3,0)))</f>
        <v>0</v>
      </c>
    </row>
    <row r="828" spans="2:22" x14ac:dyDescent="0.3">
      <c r="B828" s="5"/>
      <c r="C828" s="5"/>
      <c r="D828" s="25"/>
      <c r="E828" s="35"/>
      <c r="F828" s="108"/>
      <c r="G828" s="111"/>
      <c r="H828" s="33"/>
      <c r="I828" s="33"/>
      <c r="J828" s="33"/>
      <c r="K828" s="33"/>
      <c r="L828" s="33"/>
      <c r="M828" s="33"/>
      <c r="N828" s="33"/>
      <c r="O828" s="33"/>
      <c r="P828" s="33"/>
      <c r="Q828" s="112"/>
      <c r="S828" s="40">
        <f>$G828+$H828+IF(ISBLANK($E828),0,$F828*VLOOKUP($E828,'INFO_Matières recyclables'!$F$4:$H$5,2,0))</f>
        <v>0</v>
      </c>
      <c r="T828" s="40">
        <f>$I828+$J828+$K828+$L828+$M828+$N828+$O828+$P828+$Q828+$F828+IF(ISBLANK($E828),0,$F828*(1-VLOOKUP($E828,'INFO_Matières recyclables'!F817:H818,2,0)))</f>
        <v>0</v>
      </c>
      <c r="U828" s="40">
        <f>$G828+$I828+$J828+$K828+$L828+$M828+IF(ISBLANK($E828),0,$F828*VLOOKUP($E828,'INFO_Matières recyclables'!$F$4:$H$5,3,0))</f>
        <v>0</v>
      </c>
      <c r="V828" s="40">
        <f>$H828+$N828+$O828+$P828+$Q828+IF(ISBLANK($E828),0,$F828*(1-VLOOKUP($E828,'INFO_Matières recyclables'!F817:H818,3,0)))</f>
        <v>0</v>
      </c>
    </row>
    <row r="829" spans="2:22" x14ac:dyDescent="0.3">
      <c r="B829" s="5"/>
      <c r="C829" s="5"/>
      <c r="D829" s="25"/>
      <c r="E829" s="35"/>
      <c r="F829" s="108"/>
      <c r="G829" s="111"/>
      <c r="H829" s="33"/>
      <c r="I829" s="33"/>
      <c r="J829" s="33"/>
      <c r="K829" s="33"/>
      <c r="L829" s="33"/>
      <c r="M829" s="33"/>
      <c r="N829" s="33"/>
      <c r="O829" s="33"/>
      <c r="P829" s="33"/>
      <c r="Q829" s="112"/>
      <c r="S829" s="40">
        <f>$G829+$H829+IF(ISBLANK($E829),0,$F829*VLOOKUP($E829,'INFO_Matières recyclables'!$F$4:$H$5,2,0))</f>
        <v>0</v>
      </c>
      <c r="T829" s="40">
        <f>$I829+$J829+$K829+$L829+$M829+$N829+$O829+$P829+$Q829+$F829+IF(ISBLANK($E829),0,$F829*(1-VLOOKUP($E829,'INFO_Matières recyclables'!F818:H819,2,0)))</f>
        <v>0</v>
      </c>
      <c r="U829" s="40">
        <f>$G829+$I829+$J829+$K829+$L829+$M829+IF(ISBLANK($E829),0,$F829*VLOOKUP($E829,'INFO_Matières recyclables'!$F$4:$H$5,3,0))</f>
        <v>0</v>
      </c>
      <c r="V829" s="40">
        <f>$H829+$N829+$O829+$P829+$Q829+IF(ISBLANK($E829),0,$F829*(1-VLOOKUP($E829,'INFO_Matières recyclables'!F818:H819,3,0)))</f>
        <v>0</v>
      </c>
    </row>
    <row r="830" spans="2:22" x14ac:dyDescent="0.3">
      <c r="B830" s="5"/>
      <c r="C830" s="5"/>
      <c r="D830" s="25"/>
      <c r="E830" s="35"/>
      <c r="F830" s="108"/>
      <c r="G830" s="111"/>
      <c r="H830" s="33"/>
      <c r="I830" s="33"/>
      <c r="J830" s="33"/>
      <c r="K830" s="33"/>
      <c r="L830" s="33"/>
      <c r="M830" s="33"/>
      <c r="N830" s="33"/>
      <c r="O830" s="33"/>
      <c r="P830" s="33"/>
      <c r="Q830" s="112"/>
      <c r="S830" s="40">
        <f>$G830+$H830+IF(ISBLANK($E830),0,$F830*VLOOKUP($E830,'INFO_Matières recyclables'!$F$4:$H$5,2,0))</f>
        <v>0</v>
      </c>
      <c r="T830" s="40">
        <f>$I830+$J830+$K830+$L830+$M830+$N830+$O830+$P830+$Q830+$F830+IF(ISBLANK($E830),0,$F830*(1-VLOOKUP($E830,'INFO_Matières recyclables'!F819:H820,2,0)))</f>
        <v>0</v>
      </c>
      <c r="U830" s="40">
        <f>$G830+$I830+$J830+$K830+$L830+$M830+IF(ISBLANK($E830),0,$F830*VLOOKUP($E830,'INFO_Matières recyclables'!$F$4:$H$5,3,0))</f>
        <v>0</v>
      </c>
      <c r="V830" s="40">
        <f>$H830+$N830+$O830+$P830+$Q830+IF(ISBLANK($E830),0,$F830*(1-VLOOKUP($E830,'INFO_Matières recyclables'!F819:H820,3,0)))</f>
        <v>0</v>
      </c>
    </row>
    <row r="831" spans="2:22" x14ac:dyDescent="0.3">
      <c r="B831" s="5"/>
      <c r="C831" s="5"/>
      <c r="D831" s="25"/>
      <c r="E831" s="35"/>
      <c r="F831" s="108"/>
      <c r="G831" s="111"/>
      <c r="H831" s="33"/>
      <c r="I831" s="33"/>
      <c r="J831" s="33"/>
      <c r="K831" s="33"/>
      <c r="L831" s="33"/>
      <c r="M831" s="33"/>
      <c r="N831" s="33"/>
      <c r="O831" s="33"/>
      <c r="P831" s="33"/>
      <c r="Q831" s="112"/>
      <c r="S831" s="40">
        <f>$G831+$H831+IF(ISBLANK($E831),0,$F831*VLOOKUP($E831,'INFO_Matières recyclables'!$F$4:$H$5,2,0))</f>
        <v>0</v>
      </c>
      <c r="T831" s="40">
        <f>$I831+$J831+$K831+$L831+$M831+$N831+$O831+$P831+$Q831+$F831+IF(ISBLANK($E831),0,$F831*(1-VLOOKUP($E831,'INFO_Matières recyclables'!F820:H821,2,0)))</f>
        <v>0</v>
      </c>
      <c r="U831" s="40">
        <f>$G831+$I831+$J831+$K831+$L831+$M831+IF(ISBLANK($E831),0,$F831*VLOOKUP($E831,'INFO_Matières recyclables'!$F$4:$H$5,3,0))</f>
        <v>0</v>
      </c>
      <c r="V831" s="40">
        <f>$H831+$N831+$O831+$P831+$Q831+IF(ISBLANK($E831),0,$F831*(1-VLOOKUP($E831,'INFO_Matières recyclables'!F820:H821,3,0)))</f>
        <v>0</v>
      </c>
    </row>
    <row r="832" spans="2:22" x14ac:dyDescent="0.3">
      <c r="B832" s="5"/>
      <c r="C832" s="5"/>
      <c r="D832" s="25"/>
      <c r="E832" s="35"/>
      <c r="F832" s="108"/>
      <c r="G832" s="111"/>
      <c r="H832" s="33"/>
      <c r="I832" s="33"/>
      <c r="J832" s="33"/>
      <c r="K832" s="33"/>
      <c r="L832" s="33"/>
      <c r="M832" s="33"/>
      <c r="N832" s="33"/>
      <c r="O832" s="33"/>
      <c r="P832" s="33"/>
      <c r="Q832" s="112"/>
      <c r="S832" s="40">
        <f>$G832+$H832+IF(ISBLANK($E832),0,$F832*VLOOKUP($E832,'INFO_Matières recyclables'!$F$4:$H$5,2,0))</f>
        <v>0</v>
      </c>
      <c r="T832" s="40">
        <f>$I832+$J832+$K832+$L832+$M832+$N832+$O832+$P832+$Q832+$F832+IF(ISBLANK($E832),0,$F832*(1-VLOOKUP($E832,'INFO_Matières recyclables'!F821:H822,2,0)))</f>
        <v>0</v>
      </c>
      <c r="U832" s="40">
        <f>$G832+$I832+$J832+$K832+$L832+$M832+IF(ISBLANK($E832),0,$F832*VLOOKUP($E832,'INFO_Matières recyclables'!$F$4:$H$5,3,0))</f>
        <v>0</v>
      </c>
      <c r="V832" s="40">
        <f>$H832+$N832+$O832+$P832+$Q832+IF(ISBLANK($E832),0,$F832*(1-VLOOKUP($E832,'INFO_Matières recyclables'!F821:H822,3,0)))</f>
        <v>0</v>
      </c>
    </row>
    <row r="833" spans="2:22" x14ac:dyDescent="0.3">
      <c r="B833" s="5"/>
      <c r="C833" s="5"/>
      <c r="D833" s="25"/>
      <c r="E833" s="35"/>
      <c r="F833" s="108"/>
      <c r="G833" s="111"/>
      <c r="H833" s="33"/>
      <c r="I833" s="33"/>
      <c r="J833" s="33"/>
      <c r="K833" s="33"/>
      <c r="L833" s="33"/>
      <c r="M833" s="33"/>
      <c r="N833" s="33"/>
      <c r="O833" s="33"/>
      <c r="P833" s="33"/>
      <c r="Q833" s="112"/>
      <c r="S833" s="40">
        <f>$G833+$H833+IF(ISBLANK($E833),0,$F833*VLOOKUP($E833,'INFO_Matières recyclables'!$F$4:$H$5,2,0))</f>
        <v>0</v>
      </c>
      <c r="T833" s="40">
        <f>$I833+$J833+$K833+$L833+$M833+$N833+$O833+$P833+$Q833+$F833+IF(ISBLANK($E833),0,$F833*(1-VLOOKUP($E833,'INFO_Matières recyclables'!F822:H823,2,0)))</f>
        <v>0</v>
      </c>
      <c r="U833" s="40">
        <f>$G833+$I833+$J833+$K833+$L833+$M833+IF(ISBLANK($E833),0,$F833*VLOOKUP($E833,'INFO_Matières recyclables'!$F$4:$H$5,3,0))</f>
        <v>0</v>
      </c>
      <c r="V833" s="40">
        <f>$H833+$N833+$O833+$P833+$Q833+IF(ISBLANK($E833),0,$F833*(1-VLOOKUP($E833,'INFO_Matières recyclables'!F822:H823,3,0)))</f>
        <v>0</v>
      </c>
    </row>
    <row r="834" spans="2:22" x14ac:dyDescent="0.3">
      <c r="B834" s="5"/>
      <c r="C834" s="5"/>
      <c r="D834" s="25"/>
      <c r="E834" s="35"/>
      <c r="F834" s="108"/>
      <c r="G834" s="111"/>
      <c r="H834" s="33"/>
      <c r="I834" s="33"/>
      <c r="J834" s="33"/>
      <c r="K834" s="33"/>
      <c r="L834" s="33"/>
      <c r="M834" s="33"/>
      <c r="N834" s="33"/>
      <c r="O834" s="33"/>
      <c r="P834" s="33"/>
      <c r="Q834" s="112"/>
      <c r="S834" s="40">
        <f>$G834+$H834+IF(ISBLANK($E834),0,$F834*VLOOKUP($E834,'INFO_Matières recyclables'!$F$4:$H$5,2,0))</f>
        <v>0</v>
      </c>
      <c r="T834" s="40">
        <f>$I834+$J834+$K834+$L834+$M834+$N834+$O834+$P834+$Q834+$F834+IF(ISBLANK($E834),0,$F834*(1-VLOOKUP($E834,'INFO_Matières recyclables'!F823:H824,2,0)))</f>
        <v>0</v>
      </c>
      <c r="U834" s="40">
        <f>$G834+$I834+$J834+$K834+$L834+$M834+IF(ISBLANK($E834),0,$F834*VLOOKUP($E834,'INFO_Matières recyclables'!$F$4:$H$5,3,0))</f>
        <v>0</v>
      </c>
      <c r="V834" s="40">
        <f>$H834+$N834+$O834+$P834+$Q834+IF(ISBLANK($E834),0,$F834*(1-VLOOKUP($E834,'INFO_Matières recyclables'!F823:H824,3,0)))</f>
        <v>0</v>
      </c>
    </row>
    <row r="835" spans="2:22" x14ac:dyDescent="0.3">
      <c r="B835" s="5"/>
      <c r="C835" s="5"/>
      <c r="D835" s="25"/>
      <c r="E835" s="35"/>
      <c r="F835" s="108"/>
      <c r="G835" s="111"/>
      <c r="H835" s="33"/>
      <c r="I835" s="33"/>
      <c r="J835" s="33"/>
      <c r="K835" s="33"/>
      <c r="L835" s="33"/>
      <c r="M835" s="33"/>
      <c r="N835" s="33"/>
      <c r="O835" s="33"/>
      <c r="P835" s="33"/>
      <c r="Q835" s="112"/>
      <c r="S835" s="40">
        <f>$G835+$H835+IF(ISBLANK($E835),0,$F835*VLOOKUP($E835,'INFO_Matières recyclables'!$F$4:$H$5,2,0))</f>
        <v>0</v>
      </c>
      <c r="T835" s="40">
        <f>$I835+$J835+$K835+$L835+$M835+$N835+$O835+$P835+$Q835+$F835+IF(ISBLANK($E835),0,$F835*(1-VLOOKUP($E835,'INFO_Matières recyclables'!F824:H825,2,0)))</f>
        <v>0</v>
      </c>
      <c r="U835" s="40">
        <f>$G835+$I835+$J835+$K835+$L835+$M835+IF(ISBLANK($E835),0,$F835*VLOOKUP($E835,'INFO_Matières recyclables'!$F$4:$H$5,3,0))</f>
        <v>0</v>
      </c>
      <c r="V835" s="40">
        <f>$H835+$N835+$O835+$P835+$Q835+IF(ISBLANK($E835),0,$F835*(1-VLOOKUP($E835,'INFO_Matières recyclables'!F824:H825,3,0)))</f>
        <v>0</v>
      </c>
    </row>
    <row r="836" spans="2:22" x14ac:dyDescent="0.3">
      <c r="B836" s="5"/>
      <c r="C836" s="5"/>
      <c r="D836" s="25"/>
      <c r="E836" s="35"/>
      <c r="F836" s="108"/>
      <c r="G836" s="111"/>
      <c r="H836" s="33"/>
      <c r="I836" s="33"/>
      <c r="J836" s="33"/>
      <c r="K836" s="33"/>
      <c r="L836" s="33"/>
      <c r="M836" s="33"/>
      <c r="N836" s="33"/>
      <c r="O836" s="33"/>
      <c r="P836" s="33"/>
      <c r="Q836" s="112"/>
      <c r="S836" s="40">
        <f>$G836+$H836+IF(ISBLANK($E836),0,$F836*VLOOKUP($E836,'INFO_Matières recyclables'!$F$4:$H$5,2,0))</f>
        <v>0</v>
      </c>
      <c r="T836" s="40">
        <f>$I836+$J836+$K836+$L836+$M836+$N836+$O836+$P836+$Q836+$F836+IF(ISBLANK($E836),0,$F836*(1-VLOOKUP($E836,'INFO_Matières recyclables'!F825:H826,2,0)))</f>
        <v>0</v>
      </c>
      <c r="U836" s="40">
        <f>$G836+$I836+$J836+$K836+$L836+$M836+IF(ISBLANK($E836),0,$F836*VLOOKUP($E836,'INFO_Matières recyclables'!$F$4:$H$5,3,0))</f>
        <v>0</v>
      </c>
      <c r="V836" s="40">
        <f>$H836+$N836+$O836+$P836+$Q836+IF(ISBLANK($E836),0,$F836*(1-VLOOKUP($E836,'INFO_Matières recyclables'!F825:H826,3,0)))</f>
        <v>0</v>
      </c>
    </row>
    <row r="837" spans="2:22" x14ac:dyDescent="0.3">
      <c r="B837" s="5"/>
      <c r="C837" s="5"/>
      <c r="D837" s="25"/>
      <c r="E837" s="35"/>
      <c r="F837" s="108"/>
      <c r="G837" s="111"/>
      <c r="H837" s="33"/>
      <c r="I837" s="33"/>
      <c r="J837" s="33"/>
      <c r="K837" s="33"/>
      <c r="L837" s="33"/>
      <c r="M837" s="33"/>
      <c r="N837" s="33"/>
      <c r="O837" s="33"/>
      <c r="P837" s="33"/>
      <c r="Q837" s="112"/>
      <c r="S837" s="40">
        <f>$G837+$H837+IF(ISBLANK($E837),0,$F837*VLOOKUP($E837,'INFO_Matières recyclables'!$F$4:$H$5,2,0))</f>
        <v>0</v>
      </c>
      <c r="T837" s="40">
        <f>$I837+$J837+$K837+$L837+$M837+$N837+$O837+$P837+$Q837+$F837+IF(ISBLANK($E837),0,$F837*(1-VLOOKUP($E837,'INFO_Matières recyclables'!F826:H827,2,0)))</f>
        <v>0</v>
      </c>
      <c r="U837" s="40">
        <f>$G837+$I837+$J837+$K837+$L837+$M837+IF(ISBLANK($E837),0,$F837*VLOOKUP($E837,'INFO_Matières recyclables'!$F$4:$H$5,3,0))</f>
        <v>0</v>
      </c>
      <c r="V837" s="40">
        <f>$H837+$N837+$O837+$P837+$Q837+IF(ISBLANK($E837),0,$F837*(1-VLOOKUP($E837,'INFO_Matières recyclables'!F826:H827,3,0)))</f>
        <v>0</v>
      </c>
    </row>
    <row r="838" spans="2:22" x14ac:dyDescent="0.3">
      <c r="B838" s="5"/>
      <c r="C838" s="5"/>
      <c r="D838" s="25"/>
      <c r="E838" s="35"/>
      <c r="F838" s="108"/>
      <c r="G838" s="111"/>
      <c r="H838" s="33"/>
      <c r="I838" s="33"/>
      <c r="J838" s="33"/>
      <c r="K838" s="33"/>
      <c r="L838" s="33"/>
      <c r="M838" s="33"/>
      <c r="N838" s="33"/>
      <c r="O838" s="33"/>
      <c r="P838" s="33"/>
      <c r="Q838" s="112"/>
      <c r="S838" s="40">
        <f>$G838+$H838+IF(ISBLANK($E838),0,$F838*VLOOKUP($E838,'INFO_Matières recyclables'!$F$4:$H$5,2,0))</f>
        <v>0</v>
      </c>
      <c r="T838" s="40">
        <f>$I838+$J838+$K838+$L838+$M838+$N838+$O838+$P838+$Q838+$F838+IF(ISBLANK($E838),0,$F838*(1-VLOOKUP($E838,'INFO_Matières recyclables'!F827:H828,2,0)))</f>
        <v>0</v>
      </c>
      <c r="U838" s="40">
        <f>$G838+$I838+$J838+$K838+$L838+$M838+IF(ISBLANK($E838),0,$F838*VLOOKUP($E838,'INFO_Matières recyclables'!$F$4:$H$5,3,0))</f>
        <v>0</v>
      </c>
      <c r="V838" s="40">
        <f>$H838+$N838+$O838+$P838+$Q838+IF(ISBLANK($E838),0,$F838*(1-VLOOKUP($E838,'INFO_Matières recyclables'!F827:H828,3,0)))</f>
        <v>0</v>
      </c>
    </row>
    <row r="839" spans="2:22" x14ac:dyDescent="0.3">
      <c r="B839" s="5"/>
      <c r="C839" s="5"/>
      <c r="D839" s="25"/>
      <c r="E839" s="35"/>
      <c r="F839" s="108"/>
      <c r="G839" s="111"/>
      <c r="H839" s="33"/>
      <c r="I839" s="33"/>
      <c r="J839" s="33"/>
      <c r="K839" s="33"/>
      <c r="L839" s="33"/>
      <c r="M839" s="33"/>
      <c r="N839" s="33"/>
      <c r="O839" s="33"/>
      <c r="P839" s="33"/>
      <c r="Q839" s="112"/>
      <c r="S839" s="40">
        <f>$G839+$H839+IF(ISBLANK($E839),0,$F839*VLOOKUP($E839,'INFO_Matières recyclables'!$F$4:$H$5,2,0))</f>
        <v>0</v>
      </c>
      <c r="T839" s="40">
        <f>$I839+$J839+$K839+$L839+$M839+$N839+$O839+$P839+$Q839+$F839+IF(ISBLANK($E839),0,$F839*(1-VLOOKUP($E839,'INFO_Matières recyclables'!F828:H829,2,0)))</f>
        <v>0</v>
      </c>
      <c r="U839" s="40">
        <f>$G839+$I839+$J839+$K839+$L839+$M839+IF(ISBLANK($E839),0,$F839*VLOOKUP($E839,'INFO_Matières recyclables'!$F$4:$H$5,3,0))</f>
        <v>0</v>
      </c>
      <c r="V839" s="40">
        <f>$H839+$N839+$O839+$P839+$Q839+IF(ISBLANK($E839),0,$F839*(1-VLOOKUP($E839,'INFO_Matières recyclables'!F828:H829,3,0)))</f>
        <v>0</v>
      </c>
    </row>
    <row r="840" spans="2:22" x14ac:dyDescent="0.3">
      <c r="B840" s="5"/>
      <c r="C840" s="5"/>
      <c r="D840" s="25"/>
      <c r="E840" s="35"/>
      <c r="F840" s="108"/>
      <c r="G840" s="111"/>
      <c r="H840" s="33"/>
      <c r="I840" s="33"/>
      <c r="J840" s="33"/>
      <c r="K840" s="33"/>
      <c r="L840" s="33"/>
      <c r="M840" s="33"/>
      <c r="N840" s="33"/>
      <c r="O840" s="33"/>
      <c r="P840" s="33"/>
      <c r="Q840" s="112"/>
      <c r="S840" s="40">
        <f>$G840+$H840+IF(ISBLANK($E840),0,$F840*VLOOKUP($E840,'INFO_Matières recyclables'!$F$4:$H$5,2,0))</f>
        <v>0</v>
      </c>
      <c r="T840" s="40">
        <f>$I840+$J840+$K840+$L840+$M840+$N840+$O840+$P840+$Q840+$F840+IF(ISBLANK($E840),0,$F840*(1-VLOOKUP($E840,'INFO_Matières recyclables'!F829:H830,2,0)))</f>
        <v>0</v>
      </c>
      <c r="U840" s="40">
        <f>$G840+$I840+$J840+$K840+$L840+$M840+IF(ISBLANK($E840),0,$F840*VLOOKUP($E840,'INFO_Matières recyclables'!$F$4:$H$5,3,0))</f>
        <v>0</v>
      </c>
      <c r="V840" s="40">
        <f>$H840+$N840+$O840+$P840+$Q840+IF(ISBLANK($E840),0,$F840*(1-VLOOKUP($E840,'INFO_Matières recyclables'!F829:H830,3,0)))</f>
        <v>0</v>
      </c>
    </row>
    <row r="841" spans="2:22" x14ac:dyDescent="0.3">
      <c r="B841" s="5"/>
      <c r="C841" s="5"/>
      <c r="D841" s="25"/>
      <c r="E841" s="35"/>
      <c r="F841" s="108"/>
      <c r="G841" s="111"/>
      <c r="H841" s="33"/>
      <c r="I841" s="33"/>
      <c r="J841" s="33"/>
      <c r="K841" s="33"/>
      <c r="L841" s="33"/>
      <c r="M841" s="33"/>
      <c r="N841" s="33"/>
      <c r="O841" s="33"/>
      <c r="P841" s="33"/>
      <c r="Q841" s="112"/>
      <c r="S841" s="40">
        <f>$G841+$H841+IF(ISBLANK($E841),0,$F841*VLOOKUP($E841,'INFO_Matières recyclables'!$F$4:$H$5,2,0))</f>
        <v>0</v>
      </c>
      <c r="T841" s="40">
        <f>$I841+$J841+$K841+$L841+$M841+$N841+$O841+$P841+$Q841+$F841+IF(ISBLANK($E841),0,$F841*(1-VLOOKUP($E841,'INFO_Matières recyclables'!F830:H831,2,0)))</f>
        <v>0</v>
      </c>
      <c r="U841" s="40">
        <f>$G841+$I841+$J841+$K841+$L841+$M841+IF(ISBLANK($E841),0,$F841*VLOOKUP($E841,'INFO_Matières recyclables'!$F$4:$H$5,3,0))</f>
        <v>0</v>
      </c>
      <c r="V841" s="40">
        <f>$H841+$N841+$O841+$P841+$Q841+IF(ISBLANK($E841),0,$F841*(1-VLOOKUP($E841,'INFO_Matières recyclables'!F830:H831,3,0)))</f>
        <v>0</v>
      </c>
    </row>
    <row r="842" spans="2:22" x14ac:dyDescent="0.3">
      <c r="B842" s="5"/>
      <c r="C842" s="5"/>
      <c r="D842" s="25"/>
      <c r="E842" s="35"/>
      <c r="F842" s="108"/>
      <c r="G842" s="111"/>
      <c r="H842" s="33"/>
      <c r="I842" s="33"/>
      <c r="J842" s="33"/>
      <c r="K842" s="33"/>
      <c r="L842" s="33"/>
      <c r="M842" s="33"/>
      <c r="N842" s="33"/>
      <c r="O842" s="33"/>
      <c r="P842" s="33"/>
      <c r="Q842" s="112"/>
      <c r="S842" s="40">
        <f>$G842+$H842+IF(ISBLANK($E842),0,$F842*VLOOKUP($E842,'INFO_Matières recyclables'!$F$4:$H$5,2,0))</f>
        <v>0</v>
      </c>
      <c r="T842" s="40">
        <f>$I842+$J842+$K842+$L842+$M842+$N842+$O842+$P842+$Q842+$F842+IF(ISBLANK($E842),0,$F842*(1-VLOOKUP($E842,'INFO_Matières recyclables'!F831:H832,2,0)))</f>
        <v>0</v>
      </c>
      <c r="U842" s="40">
        <f>$G842+$I842+$J842+$K842+$L842+$M842+IF(ISBLANK($E842),0,$F842*VLOOKUP($E842,'INFO_Matières recyclables'!$F$4:$H$5,3,0))</f>
        <v>0</v>
      </c>
      <c r="V842" s="40">
        <f>$H842+$N842+$O842+$P842+$Q842+IF(ISBLANK($E842),0,$F842*(1-VLOOKUP($E842,'INFO_Matières recyclables'!F831:H832,3,0)))</f>
        <v>0</v>
      </c>
    </row>
    <row r="843" spans="2:22" x14ac:dyDescent="0.3">
      <c r="B843" s="5"/>
      <c r="C843" s="5"/>
      <c r="D843" s="25"/>
      <c r="E843" s="35"/>
      <c r="F843" s="108"/>
      <c r="G843" s="111"/>
      <c r="H843" s="33"/>
      <c r="I843" s="33"/>
      <c r="J843" s="33"/>
      <c r="K843" s="33"/>
      <c r="L843" s="33"/>
      <c r="M843" s="33"/>
      <c r="N843" s="33"/>
      <c r="O843" s="33"/>
      <c r="P843" s="33"/>
      <c r="Q843" s="112"/>
      <c r="S843" s="40">
        <f>$G843+$H843+IF(ISBLANK($E843),0,$F843*VLOOKUP($E843,'INFO_Matières recyclables'!$F$4:$H$5,2,0))</f>
        <v>0</v>
      </c>
      <c r="T843" s="40">
        <f>$I843+$J843+$K843+$L843+$M843+$N843+$O843+$P843+$Q843+$F843+IF(ISBLANK($E843),0,$F843*(1-VLOOKUP($E843,'INFO_Matières recyclables'!F832:H833,2,0)))</f>
        <v>0</v>
      </c>
      <c r="U843" s="40">
        <f>$G843+$I843+$J843+$K843+$L843+$M843+IF(ISBLANK($E843),0,$F843*VLOOKUP($E843,'INFO_Matières recyclables'!$F$4:$H$5,3,0))</f>
        <v>0</v>
      </c>
      <c r="V843" s="40">
        <f>$H843+$N843+$O843+$P843+$Q843+IF(ISBLANK($E843),0,$F843*(1-VLOOKUP($E843,'INFO_Matières recyclables'!F832:H833,3,0)))</f>
        <v>0</v>
      </c>
    </row>
    <row r="844" spans="2:22" x14ac:dyDescent="0.3">
      <c r="B844" s="5"/>
      <c r="C844" s="5"/>
      <c r="D844" s="25"/>
      <c r="E844" s="35"/>
      <c r="F844" s="108"/>
      <c r="G844" s="111"/>
      <c r="H844" s="33"/>
      <c r="I844" s="33"/>
      <c r="J844" s="33"/>
      <c r="K844" s="33"/>
      <c r="L844" s="33"/>
      <c r="M844" s="33"/>
      <c r="N844" s="33"/>
      <c r="O844" s="33"/>
      <c r="P844" s="33"/>
      <c r="Q844" s="112"/>
      <c r="S844" s="40">
        <f>$G844+$H844+IF(ISBLANK($E844),0,$F844*VLOOKUP($E844,'INFO_Matières recyclables'!$F$4:$H$5,2,0))</f>
        <v>0</v>
      </c>
      <c r="T844" s="40">
        <f>$I844+$J844+$K844+$L844+$M844+$N844+$O844+$P844+$Q844+$F844+IF(ISBLANK($E844),0,$F844*(1-VLOOKUP($E844,'INFO_Matières recyclables'!F833:H834,2,0)))</f>
        <v>0</v>
      </c>
      <c r="U844" s="40">
        <f>$G844+$I844+$J844+$K844+$L844+$M844+IF(ISBLANK($E844),0,$F844*VLOOKUP($E844,'INFO_Matières recyclables'!$F$4:$H$5,3,0))</f>
        <v>0</v>
      </c>
      <c r="V844" s="40">
        <f>$H844+$N844+$O844+$P844+$Q844+IF(ISBLANK($E844),0,$F844*(1-VLOOKUP($E844,'INFO_Matières recyclables'!F833:H834,3,0)))</f>
        <v>0</v>
      </c>
    </row>
    <row r="845" spans="2:22" x14ac:dyDescent="0.3">
      <c r="B845" s="5"/>
      <c r="C845" s="5"/>
      <c r="D845" s="25"/>
      <c r="E845" s="35"/>
      <c r="F845" s="108"/>
      <c r="G845" s="111"/>
      <c r="H845" s="33"/>
      <c r="I845" s="33"/>
      <c r="J845" s="33"/>
      <c r="K845" s="33"/>
      <c r="L845" s="33"/>
      <c r="M845" s="33"/>
      <c r="N845" s="33"/>
      <c r="O845" s="33"/>
      <c r="P845" s="33"/>
      <c r="Q845" s="112"/>
      <c r="S845" s="40">
        <f>$G845+$H845+IF(ISBLANK($E845),0,$F845*VLOOKUP($E845,'INFO_Matières recyclables'!$F$4:$H$5,2,0))</f>
        <v>0</v>
      </c>
      <c r="T845" s="40">
        <f>$I845+$J845+$K845+$L845+$M845+$N845+$O845+$P845+$Q845+$F845+IF(ISBLANK($E845),0,$F845*(1-VLOOKUP($E845,'INFO_Matières recyclables'!F834:H835,2,0)))</f>
        <v>0</v>
      </c>
      <c r="U845" s="40">
        <f>$G845+$I845+$J845+$K845+$L845+$M845+IF(ISBLANK($E845),0,$F845*VLOOKUP($E845,'INFO_Matières recyclables'!$F$4:$H$5,3,0))</f>
        <v>0</v>
      </c>
      <c r="V845" s="40">
        <f>$H845+$N845+$O845+$P845+$Q845+IF(ISBLANK($E845),0,$F845*(1-VLOOKUP($E845,'INFO_Matières recyclables'!F834:H835,3,0)))</f>
        <v>0</v>
      </c>
    </row>
    <row r="846" spans="2:22" x14ac:dyDescent="0.3">
      <c r="B846" s="5"/>
      <c r="C846" s="5"/>
      <c r="D846" s="25"/>
      <c r="E846" s="35"/>
      <c r="F846" s="108"/>
      <c r="G846" s="111"/>
      <c r="H846" s="33"/>
      <c r="I846" s="33"/>
      <c r="J846" s="33"/>
      <c r="K846" s="33"/>
      <c r="L846" s="33"/>
      <c r="M846" s="33"/>
      <c r="N846" s="33"/>
      <c r="O846" s="33"/>
      <c r="P846" s="33"/>
      <c r="Q846" s="112"/>
      <c r="S846" s="40">
        <f>$G846+$H846+IF(ISBLANK($E846),0,$F846*VLOOKUP($E846,'INFO_Matières recyclables'!$F$4:$H$5,2,0))</f>
        <v>0</v>
      </c>
      <c r="T846" s="40">
        <f>$I846+$J846+$K846+$L846+$M846+$N846+$O846+$P846+$Q846+$F846+IF(ISBLANK($E846),0,$F846*(1-VLOOKUP($E846,'INFO_Matières recyclables'!F835:H836,2,0)))</f>
        <v>0</v>
      </c>
      <c r="U846" s="40">
        <f>$G846+$I846+$J846+$K846+$L846+$M846+IF(ISBLANK($E846),0,$F846*VLOOKUP($E846,'INFO_Matières recyclables'!$F$4:$H$5,3,0))</f>
        <v>0</v>
      </c>
      <c r="V846" s="40">
        <f>$H846+$N846+$O846+$P846+$Q846+IF(ISBLANK($E846),0,$F846*(1-VLOOKUP($E846,'INFO_Matières recyclables'!F835:H836,3,0)))</f>
        <v>0</v>
      </c>
    </row>
    <row r="847" spans="2:22" x14ac:dyDescent="0.3">
      <c r="B847" s="5"/>
      <c r="C847" s="5"/>
      <c r="D847" s="25"/>
      <c r="E847" s="35"/>
      <c r="F847" s="108"/>
      <c r="G847" s="111"/>
      <c r="H847" s="33"/>
      <c r="I847" s="33"/>
      <c r="J847" s="33"/>
      <c r="K847" s="33"/>
      <c r="L847" s="33"/>
      <c r="M847" s="33"/>
      <c r="N847" s="33"/>
      <c r="O847" s="33"/>
      <c r="P847" s="33"/>
      <c r="Q847" s="112"/>
      <c r="S847" s="40">
        <f>$G847+$H847+IF(ISBLANK($E847),0,$F847*VLOOKUP($E847,'INFO_Matières recyclables'!$F$4:$H$5,2,0))</f>
        <v>0</v>
      </c>
      <c r="T847" s="40">
        <f>$I847+$J847+$K847+$L847+$M847+$N847+$O847+$P847+$Q847+$F847+IF(ISBLANK($E847),0,$F847*(1-VLOOKUP($E847,'INFO_Matières recyclables'!F836:H837,2,0)))</f>
        <v>0</v>
      </c>
      <c r="U847" s="40">
        <f>$G847+$I847+$J847+$K847+$L847+$M847+IF(ISBLANK($E847),0,$F847*VLOOKUP($E847,'INFO_Matières recyclables'!$F$4:$H$5,3,0))</f>
        <v>0</v>
      </c>
      <c r="V847" s="40">
        <f>$H847+$N847+$O847+$P847+$Q847+IF(ISBLANK($E847),0,$F847*(1-VLOOKUP($E847,'INFO_Matières recyclables'!F836:H837,3,0)))</f>
        <v>0</v>
      </c>
    </row>
    <row r="848" spans="2:22" x14ac:dyDescent="0.3">
      <c r="B848" s="5"/>
      <c r="C848" s="5"/>
      <c r="D848" s="25"/>
      <c r="E848" s="35"/>
      <c r="F848" s="108"/>
      <c r="G848" s="111"/>
      <c r="H848" s="33"/>
      <c r="I848" s="33"/>
      <c r="J848" s="33"/>
      <c r="K848" s="33"/>
      <c r="L848" s="33"/>
      <c r="M848" s="33"/>
      <c r="N848" s="33"/>
      <c r="O848" s="33"/>
      <c r="P848" s="33"/>
      <c r="Q848" s="112"/>
      <c r="S848" s="40">
        <f>$G848+$H848+IF(ISBLANK($E848),0,$F848*VLOOKUP($E848,'INFO_Matières recyclables'!$F$4:$H$5,2,0))</f>
        <v>0</v>
      </c>
      <c r="T848" s="40">
        <f>$I848+$J848+$K848+$L848+$M848+$N848+$O848+$P848+$Q848+$F848+IF(ISBLANK($E848),0,$F848*(1-VLOOKUP($E848,'INFO_Matières recyclables'!F837:H838,2,0)))</f>
        <v>0</v>
      </c>
      <c r="U848" s="40">
        <f>$G848+$I848+$J848+$K848+$L848+$M848+IF(ISBLANK($E848),0,$F848*VLOOKUP($E848,'INFO_Matières recyclables'!$F$4:$H$5,3,0))</f>
        <v>0</v>
      </c>
      <c r="V848" s="40">
        <f>$H848+$N848+$O848+$P848+$Q848+IF(ISBLANK($E848),0,$F848*(1-VLOOKUP($E848,'INFO_Matières recyclables'!F837:H838,3,0)))</f>
        <v>0</v>
      </c>
    </row>
    <row r="849" spans="2:22" x14ac:dyDescent="0.3">
      <c r="B849" s="5"/>
      <c r="C849" s="5"/>
      <c r="D849" s="25"/>
      <c r="E849" s="35"/>
      <c r="F849" s="108"/>
      <c r="G849" s="111"/>
      <c r="H849" s="33"/>
      <c r="I849" s="33"/>
      <c r="J849" s="33"/>
      <c r="K849" s="33"/>
      <c r="L849" s="33"/>
      <c r="M849" s="33"/>
      <c r="N849" s="33"/>
      <c r="O849" s="33"/>
      <c r="P849" s="33"/>
      <c r="Q849" s="112"/>
      <c r="S849" s="40">
        <f>$G849+$H849+IF(ISBLANK($E849),0,$F849*VLOOKUP($E849,'INFO_Matières recyclables'!$F$4:$H$5,2,0))</f>
        <v>0</v>
      </c>
      <c r="T849" s="40">
        <f>$I849+$J849+$K849+$L849+$M849+$N849+$O849+$P849+$Q849+$F849+IF(ISBLANK($E849),0,$F849*(1-VLOOKUP($E849,'INFO_Matières recyclables'!F838:H839,2,0)))</f>
        <v>0</v>
      </c>
      <c r="U849" s="40">
        <f>$G849+$I849+$J849+$K849+$L849+$M849+IF(ISBLANK($E849),0,$F849*VLOOKUP($E849,'INFO_Matières recyclables'!$F$4:$H$5,3,0))</f>
        <v>0</v>
      </c>
      <c r="V849" s="40">
        <f>$H849+$N849+$O849+$P849+$Q849+IF(ISBLANK($E849),0,$F849*(1-VLOOKUP($E849,'INFO_Matières recyclables'!F838:H839,3,0)))</f>
        <v>0</v>
      </c>
    </row>
    <row r="850" spans="2:22" x14ac:dyDescent="0.3">
      <c r="B850" s="5"/>
      <c r="C850" s="5"/>
      <c r="D850" s="25"/>
      <c r="E850" s="35"/>
      <c r="F850" s="108"/>
      <c r="G850" s="111"/>
      <c r="H850" s="33"/>
      <c r="I850" s="33"/>
      <c r="J850" s="33"/>
      <c r="K850" s="33"/>
      <c r="L850" s="33"/>
      <c r="M850" s="33"/>
      <c r="N850" s="33"/>
      <c r="O850" s="33"/>
      <c r="P850" s="33"/>
      <c r="Q850" s="112"/>
      <c r="S850" s="40">
        <f>$G850+$H850+IF(ISBLANK($E850),0,$F850*VLOOKUP($E850,'INFO_Matières recyclables'!$F$4:$H$5,2,0))</f>
        <v>0</v>
      </c>
      <c r="T850" s="40">
        <f>$I850+$J850+$K850+$L850+$M850+$N850+$O850+$P850+$Q850+$F850+IF(ISBLANK($E850),0,$F850*(1-VLOOKUP($E850,'INFO_Matières recyclables'!F839:H840,2,0)))</f>
        <v>0</v>
      </c>
      <c r="U850" s="40">
        <f>$G850+$I850+$J850+$K850+$L850+$M850+IF(ISBLANK($E850),0,$F850*VLOOKUP($E850,'INFO_Matières recyclables'!$F$4:$H$5,3,0))</f>
        <v>0</v>
      </c>
      <c r="V850" s="40">
        <f>$H850+$N850+$O850+$P850+$Q850+IF(ISBLANK($E850),0,$F850*(1-VLOOKUP($E850,'INFO_Matières recyclables'!F839:H840,3,0)))</f>
        <v>0</v>
      </c>
    </row>
    <row r="851" spans="2:22" x14ac:dyDescent="0.3">
      <c r="B851" s="5"/>
      <c r="C851" s="5"/>
      <c r="D851" s="25"/>
      <c r="E851" s="35"/>
      <c r="F851" s="108"/>
      <c r="G851" s="111"/>
      <c r="H851" s="33"/>
      <c r="I851" s="33"/>
      <c r="J851" s="33"/>
      <c r="K851" s="33"/>
      <c r="L851" s="33"/>
      <c r="M851" s="33"/>
      <c r="N851" s="33"/>
      <c r="O851" s="33"/>
      <c r="P851" s="33"/>
      <c r="Q851" s="112"/>
      <c r="S851" s="40">
        <f>$G851+$H851+IF(ISBLANK($E851),0,$F851*VLOOKUP($E851,'INFO_Matières recyclables'!$F$4:$H$5,2,0))</f>
        <v>0</v>
      </c>
      <c r="T851" s="40">
        <f>$I851+$J851+$K851+$L851+$M851+$N851+$O851+$P851+$Q851+$F851+IF(ISBLANK($E851),0,$F851*(1-VLOOKUP($E851,'INFO_Matières recyclables'!F840:H841,2,0)))</f>
        <v>0</v>
      </c>
      <c r="U851" s="40">
        <f>$G851+$I851+$J851+$K851+$L851+$M851+IF(ISBLANK($E851),0,$F851*VLOOKUP($E851,'INFO_Matières recyclables'!$F$4:$H$5,3,0))</f>
        <v>0</v>
      </c>
      <c r="V851" s="40">
        <f>$H851+$N851+$O851+$P851+$Q851+IF(ISBLANK($E851),0,$F851*(1-VLOOKUP($E851,'INFO_Matières recyclables'!F840:H841,3,0)))</f>
        <v>0</v>
      </c>
    </row>
    <row r="852" spans="2:22" x14ac:dyDescent="0.3">
      <c r="B852" s="5"/>
      <c r="C852" s="5"/>
      <c r="D852" s="25"/>
      <c r="E852" s="35"/>
      <c r="F852" s="108"/>
      <c r="G852" s="111"/>
      <c r="H852" s="33"/>
      <c r="I852" s="33"/>
      <c r="J852" s="33"/>
      <c r="K852" s="33"/>
      <c r="L852" s="33"/>
      <c r="M852" s="33"/>
      <c r="N852" s="33"/>
      <c r="O852" s="33"/>
      <c r="P852" s="33"/>
      <c r="Q852" s="112"/>
      <c r="S852" s="40">
        <f>$G852+$H852+IF(ISBLANK($E852),0,$F852*VLOOKUP($E852,'INFO_Matières recyclables'!$F$4:$H$5,2,0))</f>
        <v>0</v>
      </c>
      <c r="T852" s="40">
        <f>$I852+$J852+$K852+$L852+$M852+$N852+$O852+$P852+$Q852+$F852+IF(ISBLANK($E852),0,$F852*(1-VLOOKUP($E852,'INFO_Matières recyclables'!F841:H842,2,0)))</f>
        <v>0</v>
      </c>
      <c r="U852" s="40">
        <f>$G852+$I852+$J852+$K852+$L852+$M852+IF(ISBLANK($E852),0,$F852*VLOOKUP($E852,'INFO_Matières recyclables'!$F$4:$H$5,3,0))</f>
        <v>0</v>
      </c>
      <c r="V852" s="40">
        <f>$H852+$N852+$O852+$P852+$Q852+IF(ISBLANK($E852),0,$F852*(1-VLOOKUP($E852,'INFO_Matières recyclables'!F841:H842,3,0)))</f>
        <v>0</v>
      </c>
    </row>
    <row r="853" spans="2:22" x14ac:dyDescent="0.3">
      <c r="B853" s="5"/>
      <c r="C853" s="5"/>
      <c r="D853" s="25"/>
      <c r="E853" s="35"/>
      <c r="F853" s="108"/>
      <c r="G853" s="111"/>
      <c r="H853" s="33"/>
      <c r="I853" s="33"/>
      <c r="J853" s="33"/>
      <c r="K853" s="33"/>
      <c r="L853" s="33"/>
      <c r="M853" s="33"/>
      <c r="N853" s="33"/>
      <c r="O853" s="33"/>
      <c r="P853" s="33"/>
      <c r="Q853" s="112"/>
      <c r="S853" s="40">
        <f>$G853+$H853+IF(ISBLANK($E853),0,$F853*VLOOKUP($E853,'INFO_Matières recyclables'!$F$4:$H$5,2,0))</f>
        <v>0</v>
      </c>
      <c r="T853" s="40">
        <f>$I853+$J853+$K853+$L853+$M853+$N853+$O853+$P853+$Q853+$F853+IF(ISBLANK($E853),0,$F853*(1-VLOOKUP($E853,'INFO_Matières recyclables'!F842:H843,2,0)))</f>
        <v>0</v>
      </c>
      <c r="U853" s="40">
        <f>$G853+$I853+$J853+$K853+$L853+$M853+IF(ISBLANK($E853),0,$F853*VLOOKUP($E853,'INFO_Matières recyclables'!$F$4:$H$5,3,0))</f>
        <v>0</v>
      </c>
      <c r="V853" s="40">
        <f>$H853+$N853+$O853+$P853+$Q853+IF(ISBLANK($E853),0,$F853*(1-VLOOKUP($E853,'INFO_Matières recyclables'!F842:H843,3,0)))</f>
        <v>0</v>
      </c>
    </row>
    <row r="854" spans="2:22" x14ac:dyDescent="0.3">
      <c r="B854" s="5"/>
      <c r="C854" s="5"/>
      <c r="D854" s="25"/>
      <c r="E854" s="35"/>
      <c r="F854" s="108"/>
      <c r="G854" s="111"/>
      <c r="H854" s="33"/>
      <c r="I854" s="33"/>
      <c r="J854" s="33"/>
      <c r="K854" s="33"/>
      <c r="L854" s="33"/>
      <c r="M854" s="33"/>
      <c r="N854" s="33"/>
      <c r="O854" s="33"/>
      <c r="P854" s="33"/>
      <c r="Q854" s="112"/>
      <c r="S854" s="40">
        <f>$G854+$H854+IF(ISBLANK($E854),0,$F854*VLOOKUP($E854,'INFO_Matières recyclables'!$F$4:$H$5,2,0))</f>
        <v>0</v>
      </c>
      <c r="T854" s="40">
        <f>$I854+$J854+$K854+$L854+$M854+$N854+$O854+$P854+$Q854+$F854+IF(ISBLANK($E854),0,$F854*(1-VLOOKUP($E854,'INFO_Matières recyclables'!F843:H844,2,0)))</f>
        <v>0</v>
      </c>
      <c r="U854" s="40">
        <f>$G854+$I854+$J854+$K854+$L854+$M854+IF(ISBLANK($E854),0,$F854*VLOOKUP($E854,'INFO_Matières recyclables'!$F$4:$H$5,3,0))</f>
        <v>0</v>
      </c>
      <c r="V854" s="40">
        <f>$H854+$N854+$O854+$P854+$Q854+IF(ISBLANK($E854),0,$F854*(1-VLOOKUP($E854,'INFO_Matières recyclables'!F843:H844,3,0)))</f>
        <v>0</v>
      </c>
    </row>
    <row r="855" spans="2:22" x14ac:dyDescent="0.3">
      <c r="B855" s="5"/>
      <c r="C855" s="5"/>
      <c r="D855" s="25"/>
      <c r="E855" s="35"/>
      <c r="F855" s="108"/>
      <c r="G855" s="111"/>
      <c r="H855" s="33"/>
      <c r="I855" s="33"/>
      <c r="J855" s="33"/>
      <c r="K855" s="33"/>
      <c r="L855" s="33"/>
      <c r="M855" s="33"/>
      <c r="N855" s="33"/>
      <c r="O855" s="33"/>
      <c r="P855" s="33"/>
      <c r="Q855" s="112"/>
      <c r="S855" s="40">
        <f>$G855+$H855+IF(ISBLANK($E855),0,$F855*VLOOKUP($E855,'INFO_Matières recyclables'!$F$4:$H$5,2,0))</f>
        <v>0</v>
      </c>
      <c r="T855" s="40">
        <f>$I855+$J855+$K855+$L855+$M855+$N855+$O855+$P855+$Q855+$F855+IF(ISBLANK($E855),0,$F855*(1-VLOOKUP($E855,'INFO_Matières recyclables'!F844:H845,2,0)))</f>
        <v>0</v>
      </c>
      <c r="U855" s="40">
        <f>$G855+$I855+$J855+$K855+$L855+$M855+IF(ISBLANK($E855),0,$F855*VLOOKUP($E855,'INFO_Matières recyclables'!$F$4:$H$5,3,0))</f>
        <v>0</v>
      </c>
      <c r="V855" s="40">
        <f>$H855+$N855+$O855+$P855+$Q855+IF(ISBLANK($E855),0,$F855*(1-VLOOKUP($E855,'INFO_Matières recyclables'!F844:H845,3,0)))</f>
        <v>0</v>
      </c>
    </row>
    <row r="856" spans="2:22" x14ac:dyDescent="0.3">
      <c r="B856" s="5"/>
      <c r="C856" s="5"/>
      <c r="D856" s="25"/>
      <c r="E856" s="35"/>
      <c r="F856" s="108"/>
      <c r="G856" s="111"/>
      <c r="H856" s="33"/>
      <c r="I856" s="33"/>
      <c r="J856" s="33"/>
      <c r="K856" s="33"/>
      <c r="L856" s="33"/>
      <c r="M856" s="33"/>
      <c r="N856" s="33"/>
      <c r="O856" s="33"/>
      <c r="P856" s="33"/>
      <c r="Q856" s="112"/>
      <c r="S856" s="40">
        <f>$G856+$H856+IF(ISBLANK($E856),0,$F856*VLOOKUP($E856,'INFO_Matières recyclables'!$F$4:$H$5,2,0))</f>
        <v>0</v>
      </c>
      <c r="T856" s="40">
        <f>$I856+$J856+$K856+$L856+$M856+$N856+$O856+$P856+$Q856+$F856+IF(ISBLANK($E856),0,$F856*(1-VLOOKUP($E856,'INFO_Matières recyclables'!F845:H846,2,0)))</f>
        <v>0</v>
      </c>
      <c r="U856" s="40">
        <f>$G856+$I856+$J856+$K856+$L856+$M856+IF(ISBLANK($E856),0,$F856*VLOOKUP($E856,'INFO_Matières recyclables'!$F$4:$H$5,3,0))</f>
        <v>0</v>
      </c>
      <c r="V856" s="40">
        <f>$H856+$N856+$O856+$P856+$Q856+IF(ISBLANK($E856),0,$F856*(1-VLOOKUP($E856,'INFO_Matières recyclables'!F845:H846,3,0)))</f>
        <v>0</v>
      </c>
    </row>
    <row r="857" spans="2:22" x14ac:dyDescent="0.3">
      <c r="B857" s="5"/>
      <c r="C857" s="5"/>
      <c r="D857" s="25"/>
      <c r="E857" s="35"/>
      <c r="F857" s="108"/>
      <c r="G857" s="111"/>
      <c r="H857" s="33"/>
      <c r="I857" s="33"/>
      <c r="J857" s="33"/>
      <c r="K857" s="33"/>
      <c r="L857" s="33"/>
      <c r="M857" s="33"/>
      <c r="N857" s="33"/>
      <c r="O857" s="33"/>
      <c r="P857" s="33"/>
      <c r="Q857" s="112"/>
      <c r="S857" s="40">
        <f>$G857+$H857+IF(ISBLANK($E857),0,$F857*VLOOKUP($E857,'INFO_Matières recyclables'!$F$4:$H$5,2,0))</f>
        <v>0</v>
      </c>
      <c r="T857" s="40">
        <f>$I857+$J857+$K857+$L857+$M857+$N857+$O857+$P857+$Q857+$F857+IF(ISBLANK($E857),0,$F857*(1-VLOOKUP($E857,'INFO_Matières recyclables'!F846:H847,2,0)))</f>
        <v>0</v>
      </c>
      <c r="U857" s="40">
        <f>$G857+$I857+$J857+$K857+$L857+$M857+IF(ISBLANK($E857),0,$F857*VLOOKUP($E857,'INFO_Matières recyclables'!$F$4:$H$5,3,0))</f>
        <v>0</v>
      </c>
      <c r="V857" s="40">
        <f>$H857+$N857+$O857+$P857+$Q857+IF(ISBLANK($E857),0,$F857*(1-VLOOKUP($E857,'INFO_Matières recyclables'!F846:H847,3,0)))</f>
        <v>0</v>
      </c>
    </row>
    <row r="858" spans="2:22" x14ac:dyDescent="0.3">
      <c r="B858" s="5"/>
      <c r="C858" s="5"/>
      <c r="D858" s="25"/>
      <c r="E858" s="35"/>
      <c r="F858" s="108"/>
      <c r="G858" s="111"/>
      <c r="H858" s="33"/>
      <c r="I858" s="33"/>
      <c r="J858" s="33"/>
      <c r="K858" s="33"/>
      <c r="L858" s="33"/>
      <c r="M858" s="33"/>
      <c r="N858" s="33"/>
      <c r="O858" s="33"/>
      <c r="P858" s="33"/>
      <c r="Q858" s="112"/>
      <c r="S858" s="40">
        <f>$G858+$H858+IF(ISBLANK($E858),0,$F858*VLOOKUP($E858,'INFO_Matières recyclables'!$F$4:$H$5,2,0))</f>
        <v>0</v>
      </c>
      <c r="T858" s="40">
        <f>$I858+$J858+$K858+$L858+$M858+$N858+$O858+$P858+$Q858+$F858+IF(ISBLANK($E858),0,$F858*(1-VLOOKUP($E858,'INFO_Matières recyclables'!F847:H848,2,0)))</f>
        <v>0</v>
      </c>
      <c r="U858" s="40">
        <f>$G858+$I858+$J858+$K858+$L858+$M858+IF(ISBLANK($E858),0,$F858*VLOOKUP($E858,'INFO_Matières recyclables'!$F$4:$H$5,3,0))</f>
        <v>0</v>
      </c>
      <c r="V858" s="40">
        <f>$H858+$N858+$O858+$P858+$Q858+IF(ISBLANK($E858),0,$F858*(1-VLOOKUP($E858,'INFO_Matières recyclables'!F847:H848,3,0)))</f>
        <v>0</v>
      </c>
    </row>
    <row r="859" spans="2:22" x14ac:dyDescent="0.3">
      <c r="B859" s="5"/>
      <c r="C859" s="5"/>
      <c r="D859" s="25"/>
      <c r="E859" s="35"/>
      <c r="F859" s="108"/>
      <c r="G859" s="111"/>
      <c r="H859" s="33"/>
      <c r="I859" s="33"/>
      <c r="J859" s="33"/>
      <c r="K859" s="33"/>
      <c r="L859" s="33"/>
      <c r="M859" s="33"/>
      <c r="N859" s="33"/>
      <c r="O859" s="33"/>
      <c r="P859" s="33"/>
      <c r="Q859" s="112"/>
      <c r="S859" s="40">
        <f>$G859+$H859+IF(ISBLANK($E859),0,$F859*VLOOKUP($E859,'INFO_Matières recyclables'!$F$4:$H$5,2,0))</f>
        <v>0</v>
      </c>
      <c r="T859" s="40">
        <f>$I859+$J859+$K859+$L859+$M859+$N859+$O859+$P859+$Q859+$F859+IF(ISBLANK($E859),0,$F859*(1-VLOOKUP($E859,'INFO_Matières recyclables'!F848:H849,2,0)))</f>
        <v>0</v>
      </c>
      <c r="U859" s="40">
        <f>$G859+$I859+$J859+$K859+$L859+$M859+IF(ISBLANK($E859),0,$F859*VLOOKUP($E859,'INFO_Matières recyclables'!$F$4:$H$5,3,0))</f>
        <v>0</v>
      </c>
      <c r="V859" s="40">
        <f>$H859+$N859+$O859+$P859+$Q859+IF(ISBLANK($E859),0,$F859*(1-VLOOKUP($E859,'INFO_Matières recyclables'!F848:H849,3,0)))</f>
        <v>0</v>
      </c>
    </row>
    <row r="860" spans="2:22" x14ac:dyDescent="0.3">
      <c r="B860" s="5"/>
      <c r="C860" s="5"/>
      <c r="D860" s="25"/>
      <c r="E860" s="35"/>
      <c r="F860" s="108"/>
      <c r="G860" s="111"/>
      <c r="H860" s="33"/>
      <c r="I860" s="33"/>
      <c r="J860" s="33"/>
      <c r="K860" s="33"/>
      <c r="L860" s="33"/>
      <c r="M860" s="33"/>
      <c r="N860" s="33"/>
      <c r="O860" s="33"/>
      <c r="P860" s="33"/>
      <c r="Q860" s="112"/>
      <c r="S860" s="40">
        <f>$G860+$H860+IF(ISBLANK($E860),0,$F860*VLOOKUP($E860,'INFO_Matières recyclables'!$F$4:$H$5,2,0))</f>
        <v>0</v>
      </c>
      <c r="T860" s="40">
        <f>$I860+$J860+$K860+$L860+$M860+$N860+$O860+$P860+$Q860+$F860+IF(ISBLANK($E860),0,$F860*(1-VLOOKUP($E860,'INFO_Matières recyclables'!F849:H850,2,0)))</f>
        <v>0</v>
      </c>
      <c r="U860" s="40">
        <f>$G860+$I860+$J860+$K860+$L860+$M860+IF(ISBLANK($E860),0,$F860*VLOOKUP($E860,'INFO_Matières recyclables'!$F$4:$H$5,3,0))</f>
        <v>0</v>
      </c>
      <c r="V860" s="40">
        <f>$H860+$N860+$O860+$P860+$Q860+IF(ISBLANK($E860),0,$F860*(1-VLOOKUP($E860,'INFO_Matières recyclables'!F849:H850,3,0)))</f>
        <v>0</v>
      </c>
    </row>
    <row r="861" spans="2:22" x14ac:dyDescent="0.3">
      <c r="B861" s="5"/>
      <c r="C861" s="5"/>
      <c r="D861" s="25"/>
      <c r="E861" s="35"/>
      <c r="F861" s="108"/>
      <c r="G861" s="111"/>
      <c r="H861" s="33"/>
      <c r="I861" s="33"/>
      <c r="J861" s="33"/>
      <c r="K861" s="33"/>
      <c r="L861" s="33"/>
      <c r="M861" s="33"/>
      <c r="N861" s="33"/>
      <c r="O861" s="33"/>
      <c r="P861" s="33"/>
      <c r="Q861" s="112"/>
      <c r="S861" s="40">
        <f>$G861+$H861+IF(ISBLANK($E861),0,$F861*VLOOKUP($E861,'INFO_Matières recyclables'!$F$4:$H$5,2,0))</f>
        <v>0</v>
      </c>
      <c r="T861" s="40">
        <f>$I861+$J861+$K861+$L861+$M861+$N861+$O861+$P861+$Q861+$F861+IF(ISBLANK($E861),0,$F861*(1-VLOOKUP($E861,'INFO_Matières recyclables'!F850:H851,2,0)))</f>
        <v>0</v>
      </c>
      <c r="U861" s="40">
        <f>$G861+$I861+$J861+$K861+$L861+$M861+IF(ISBLANK($E861),0,$F861*VLOOKUP($E861,'INFO_Matières recyclables'!$F$4:$H$5,3,0))</f>
        <v>0</v>
      </c>
      <c r="V861" s="40">
        <f>$H861+$N861+$O861+$P861+$Q861+IF(ISBLANK($E861),0,$F861*(1-VLOOKUP($E861,'INFO_Matières recyclables'!F850:H851,3,0)))</f>
        <v>0</v>
      </c>
    </row>
    <row r="862" spans="2:22" x14ac:dyDescent="0.3">
      <c r="B862" s="5"/>
      <c r="C862" s="5"/>
      <c r="D862" s="25"/>
      <c r="E862" s="35"/>
      <c r="F862" s="108"/>
      <c r="G862" s="111"/>
      <c r="H862" s="33"/>
      <c r="I862" s="33"/>
      <c r="J862" s="33"/>
      <c r="K862" s="33"/>
      <c r="L862" s="33"/>
      <c r="M862" s="33"/>
      <c r="N862" s="33"/>
      <c r="O862" s="33"/>
      <c r="P862" s="33"/>
      <c r="Q862" s="112"/>
      <c r="S862" s="40">
        <f>$G862+$H862+IF(ISBLANK($E862),0,$F862*VLOOKUP($E862,'INFO_Matières recyclables'!$F$4:$H$5,2,0))</f>
        <v>0</v>
      </c>
      <c r="T862" s="40">
        <f>$I862+$J862+$K862+$L862+$M862+$N862+$O862+$P862+$Q862+$F862+IF(ISBLANK($E862),0,$F862*(1-VLOOKUP($E862,'INFO_Matières recyclables'!F851:H852,2,0)))</f>
        <v>0</v>
      </c>
      <c r="U862" s="40">
        <f>$G862+$I862+$J862+$K862+$L862+$M862+IF(ISBLANK($E862),0,$F862*VLOOKUP($E862,'INFO_Matières recyclables'!$F$4:$H$5,3,0))</f>
        <v>0</v>
      </c>
      <c r="V862" s="40">
        <f>$H862+$N862+$O862+$P862+$Q862+IF(ISBLANK($E862),0,$F862*(1-VLOOKUP($E862,'INFO_Matières recyclables'!F851:H852,3,0)))</f>
        <v>0</v>
      </c>
    </row>
    <row r="863" spans="2:22" x14ac:dyDescent="0.3">
      <c r="B863" s="5"/>
      <c r="C863" s="5"/>
      <c r="D863" s="25"/>
      <c r="E863" s="35"/>
      <c r="F863" s="108"/>
      <c r="G863" s="111"/>
      <c r="H863" s="33"/>
      <c r="I863" s="33"/>
      <c r="J863" s="33"/>
      <c r="K863" s="33"/>
      <c r="L863" s="33"/>
      <c r="M863" s="33"/>
      <c r="N863" s="33"/>
      <c r="O863" s="33"/>
      <c r="P863" s="33"/>
      <c r="Q863" s="112"/>
      <c r="S863" s="40">
        <f>$G863+$H863+IF(ISBLANK($E863),0,$F863*VLOOKUP($E863,'INFO_Matières recyclables'!$F$4:$H$5,2,0))</f>
        <v>0</v>
      </c>
      <c r="T863" s="40">
        <f>$I863+$J863+$K863+$L863+$M863+$N863+$O863+$P863+$Q863+$F863+IF(ISBLANK($E863),0,$F863*(1-VLOOKUP($E863,'INFO_Matières recyclables'!F852:H853,2,0)))</f>
        <v>0</v>
      </c>
      <c r="U863" s="40">
        <f>$G863+$I863+$J863+$K863+$L863+$M863+IF(ISBLANK($E863),0,$F863*VLOOKUP($E863,'INFO_Matières recyclables'!$F$4:$H$5,3,0))</f>
        <v>0</v>
      </c>
      <c r="V863" s="40">
        <f>$H863+$N863+$O863+$P863+$Q863+IF(ISBLANK($E863),0,$F863*(1-VLOOKUP($E863,'INFO_Matières recyclables'!F852:H853,3,0)))</f>
        <v>0</v>
      </c>
    </row>
    <row r="864" spans="2:22" x14ac:dyDescent="0.3">
      <c r="B864" s="5"/>
      <c r="C864" s="5"/>
      <c r="D864" s="25"/>
      <c r="E864" s="35"/>
      <c r="F864" s="108"/>
      <c r="G864" s="111"/>
      <c r="H864" s="33"/>
      <c r="I864" s="33"/>
      <c r="J864" s="33"/>
      <c r="K864" s="33"/>
      <c r="L864" s="33"/>
      <c r="M864" s="33"/>
      <c r="N864" s="33"/>
      <c r="O864" s="33"/>
      <c r="P864" s="33"/>
      <c r="Q864" s="112"/>
      <c r="S864" s="40">
        <f>$G864+$H864+IF(ISBLANK($E864),0,$F864*VLOOKUP($E864,'INFO_Matières recyclables'!$F$4:$H$5,2,0))</f>
        <v>0</v>
      </c>
      <c r="T864" s="40">
        <f>$I864+$J864+$K864+$L864+$M864+$N864+$O864+$P864+$Q864+$F864+IF(ISBLANK($E864),0,$F864*(1-VLOOKUP($E864,'INFO_Matières recyclables'!F853:H854,2,0)))</f>
        <v>0</v>
      </c>
      <c r="U864" s="40">
        <f>$G864+$I864+$J864+$K864+$L864+$M864+IF(ISBLANK($E864),0,$F864*VLOOKUP($E864,'INFO_Matières recyclables'!$F$4:$H$5,3,0))</f>
        <v>0</v>
      </c>
      <c r="V864" s="40">
        <f>$H864+$N864+$O864+$P864+$Q864+IF(ISBLANK($E864),0,$F864*(1-VLOOKUP($E864,'INFO_Matières recyclables'!F853:H854,3,0)))</f>
        <v>0</v>
      </c>
    </row>
    <row r="865" spans="2:22" x14ac:dyDescent="0.3">
      <c r="B865" s="5"/>
      <c r="C865" s="5"/>
      <c r="D865" s="25"/>
      <c r="E865" s="35"/>
      <c r="F865" s="108"/>
      <c r="G865" s="111"/>
      <c r="H865" s="33"/>
      <c r="I865" s="33"/>
      <c r="J865" s="33"/>
      <c r="K865" s="33"/>
      <c r="L865" s="33"/>
      <c r="M865" s="33"/>
      <c r="N865" s="33"/>
      <c r="O865" s="33"/>
      <c r="P865" s="33"/>
      <c r="Q865" s="112"/>
      <c r="S865" s="40">
        <f>$G865+$H865+IF(ISBLANK($E865),0,$F865*VLOOKUP($E865,'INFO_Matières recyclables'!$F$4:$H$5,2,0))</f>
        <v>0</v>
      </c>
      <c r="T865" s="40">
        <f>$I865+$J865+$K865+$L865+$M865+$N865+$O865+$P865+$Q865+$F865+IF(ISBLANK($E865),0,$F865*(1-VLOOKUP($E865,'INFO_Matières recyclables'!F854:H855,2,0)))</f>
        <v>0</v>
      </c>
      <c r="U865" s="40">
        <f>$G865+$I865+$J865+$K865+$L865+$M865+IF(ISBLANK($E865),0,$F865*VLOOKUP($E865,'INFO_Matières recyclables'!$F$4:$H$5,3,0))</f>
        <v>0</v>
      </c>
      <c r="V865" s="40">
        <f>$H865+$N865+$O865+$P865+$Q865+IF(ISBLANK($E865),0,$F865*(1-VLOOKUP($E865,'INFO_Matières recyclables'!F854:H855,3,0)))</f>
        <v>0</v>
      </c>
    </row>
    <row r="866" spans="2:22" x14ac:dyDescent="0.3">
      <c r="B866" s="5"/>
      <c r="C866" s="5"/>
      <c r="D866" s="25"/>
      <c r="E866" s="35"/>
      <c r="F866" s="108"/>
      <c r="G866" s="111"/>
      <c r="H866" s="33"/>
      <c r="I866" s="33"/>
      <c r="J866" s="33"/>
      <c r="K866" s="33"/>
      <c r="L866" s="33"/>
      <c r="M866" s="33"/>
      <c r="N866" s="33"/>
      <c r="O866" s="33"/>
      <c r="P866" s="33"/>
      <c r="Q866" s="112"/>
      <c r="S866" s="40">
        <f>$G866+$H866+IF(ISBLANK($E866),0,$F866*VLOOKUP($E866,'INFO_Matières recyclables'!$F$4:$H$5,2,0))</f>
        <v>0</v>
      </c>
      <c r="T866" s="40">
        <f>$I866+$J866+$K866+$L866+$M866+$N866+$O866+$P866+$Q866+$F866+IF(ISBLANK($E866),0,$F866*(1-VLOOKUP($E866,'INFO_Matières recyclables'!F855:H856,2,0)))</f>
        <v>0</v>
      </c>
      <c r="U866" s="40">
        <f>$G866+$I866+$J866+$K866+$L866+$M866+IF(ISBLANK($E866),0,$F866*VLOOKUP($E866,'INFO_Matières recyclables'!$F$4:$H$5,3,0))</f>
        <v>0</v>
      </c>
      <c r="V866" s="40">
        <f>$H866+$N866+$O866+$P866+$Q866+IF(ISBLANK($E866),0,$F866*(1-VLOOKUP($E866,'INFO_Matières recyclables'!F855:H856,3,0)))</f>
        <v>0</v>
      </c>
    </row>
    <row r="867" spans="2:22" x14ac:dyDescent="0.3">
      <c r="B867" s="5"/>
      <c r="C867" s="5"/>
      <c r="D867" s="25"/>
      <c r="E867" s="35"/>
      <c r="F867" s="108"/>
      <c r="G867" s="111"/>
      <c r="H867" s="33"/>
      <c r="I867" s="33"/>
      <c r="J867" s="33"/>
      <c r="K867" s="33"/>
      <c r="L867" s="33"/>
      <c r="M867" s="33"/>
      <c r="N867" s="33"/>
      <c r="O867" s="33"/>
      <c r="P867" s="33"/>
      <c r="Q867" s="112"/>
      <c r="S867" s="40">
        <f>$G867+$H867+IF(ISBLANK($E867),0,$F867*VLOOKUP($E867,'INFO_Matières recyclables'!$F$4:$H$5,2,0))</f>
        <v>0</v>
      </c>
      <c r="T867" s="40">
        <f>$I867+$J867+$K867+$L867+$M867+$N867+$O867+$P867+$Q867+$F867+IF(ISBLANK($E867),0,$F867*(1-VLOOKUP($E867,'INFO_Matières recyclables'!F856:H857,2,0)))</f>
        <v>0</v>
      </c>
      <c r="U867" s="40">
        <f>$G867+$I867+$J867+$K867+$L867+$M867+IF(ISBLANK($E867),0,$F867*VLOOKUP($E867,'INFO_Matières recyclables'!$F$4:$H$5,3,0))</f>
        <v>0</v>
      </c>
      <c r="V867" s="40">
        <f>$H867+$N867+$O867+$P867+$Q867+IF(ISBLANK($E867),0,$F867*(1-VLOOKUP($E867,'INFO_Matières recyclables'!F856:H857,3,0)))</f>
        <v>0</v>
      </c>
    </row>
    <row r="868" spans="2:22" x14ac:dyDescent="0.3">
      <c r="B868" s="5"/>
      <c r="C868" s="5"/>
      <c r="D868" s="25"/>
      <c r="E868" s="35"/>
      <c r="F868" s="108"/>
      <c r="G868" s="111"/>
      <c r="H868" s="33"/>
      <c r="I868" s="33"/>
      <c r="J868" s="33"/>
      <c r="K868" s="33"/>
      <c r="L868" s="33"/>
      <c r="M868" s="33"/>
      <c r="N868" s="33"/>
      <c r="O868" s="33"/>
      <c r="P868" s="33"/>
      <c r="Q868" s="112"/>
      <c r="S868" s="40">
        <f>$G868+$H868+IF(ISBLANK($E868),0,$F868*VLOOKUP($E868,'INFO_Matières recyclables'!$F$4:$H$5,2,0))</f>
        <v>0</v>
      </c>
      <c r="T868" s="40">
        <f>$I868+$J868+$K868+$L868+$M868+$N868+$O868+$P868+$Q868+$F868+IF(ISBLANK($E868),0,$F868*(1-VLOOKUP($E868,'INFO_Matières recyclables'!F857:H858,2,0)))</f>
        <v>0</v>
      </c>
      <c r="U868" s="40">
        <f>$G868+$I868+$J868+$K868+$L868+$M868+IF(ISBLANK($E868),0,$F868*VLOOKUP($E868,'INFO_Matières recyclables'!$F$4:$H$5,3,0))</f>
        <v>0</v>
      </c>
      <c r="V868" s="40">
        <f>$H868+$N868+$O868+$P868+$Q868+IF(ISBLANK($E868),0,$F868*(1-VLOOKUP($E868,'INFO_Matières recyclables'!F857:H858,3,0)))</f>
        <v>0</v>
      </c>
    </row>
    <row r="869" spans="2:22" x14ac:dyDescent="0.3">
      <c r="B869" s="5"/>
      <c r="C869" s="5"/>
      <c r="D869" s="25"/>
      <c r="E869" s="35"/>
      <c r="F869" s="108"/>
      <c r="G869" s="111"/>
      <c r="H869" s="33"/>
      <c r="I869" s="33"/>
      <c r="J869" s="33"/>
      <c r="K869" s="33"/>
      <c r="L869" s="33"/>
      <c r="M869" s="33"/>
      <c r="N869" s="33"/>
      <c r="O869" s="33"/>
      <c r="P869" s="33"/>
      <c r="Q869" s="112"/>
      <c r="S869" s="40">
        <f>$G869+$H869+IF(ISBLANK($E869),0,$F869*VLOOKUP($E869,'INFO_Matières recyclables'!$F$4:$H$5,2,0))</f>
        <v>0</v>
      </c>
      <c r="T869" s="40">
        <f>$I869+$J869+$K869+$L869+$M869+$N869+$O869+$P869+$Q869+$F869+IF(ISBLANK($E869),0,$F869*(1-VLOOKUP($E869,'INFO_Matières recyclables'!F858:H859,2,0)))</f>
        <v>0</v>
      </c>
      <c r="U869" s="40">
        <f>$G869+$I869+$J869+$K869+$L869+$M869+IF(ISBLANK($E869),0,$F869*VLOOKUP($E869,'INFO_Matières recyclables'!$F$4:$H$5,3,0))</f>
        <v>0</v>
      </c>
      <c r="V869" s="40">
        <f>$H869+$N869+$O869+$P869+$Q869+IF(ISBLANK($E869),0,$F869*(1-VLOOKUP($E869,'INFO_Matières recyclables'!F858:H859,3,0)))</f>
        <v>0</v>
      </c>
    </row>
    <row r="870" spans="2:22" x14ac:dyDescent="0.3">
      <c r="B870" s="5"/>
      <c r="C870" s="5"/>
      <c r="D870" s="25"/>
      <c r="E870" s="35"/>
      <c r="F870" s="108"/>
      <c r="G870" s="111"/>
      <c r="H870" s="33"/>
      <c r="I870" s="33"/>
      <c r="J870" s="33"/>
      <c r="K870" s="33"/>
      <c r="L870" s="33"/>
      <c r="M870" s="33"/>
      <c r="N870" s="33"/>
      <c r="O870" s="33"/>
      <c r="P870" s="33"/>
      <c r="Q870" s="112"/>
      <c r="S870" s="40">
        <f>$G870+$H870+IF(ISBLANK($E870),0,$F870*VLOOKUP($E870,'INFO_Matières recyclables'!$F$4:$H$5,2,0))</f>
        <v>0</v>
      </c>
      <c r="T870" s="40">
        <f>$I870+$J870+$K870+$L870+$M870+$N870+$O870+$P870+$Q870+$F870+IF(ISBLANK($E870),0,$F870*(1-VLOOKUP($E870,'INFO_Matières recyclables'!F859:H860,2,0)))</f>
        <v>0</v>
      </c>
      <c r="U870" s="40">
        <f>$G870+$I870+$J870+$K870+$L870+$M870+IF(ISBLANK($E870),0,$F870*VLOOKUP($E870,'INFO_Matières recyclables'!$F$4:$H$5,3,0))</f>
        <v>0</v>
      </c>
      <c r="V870" s="40">
        <f>$H870+$N870+$O870+$P870+$Q870+IF(ISBLANK($E870),0,$F870*(1-VLOOKUP($E870,'INFO_Matières recyclables'!F859:H860,3,0)))</f>
        <v>0</v>
      </c>
    </row>
    <row r="871" spans="2:22" x14ac:dyDescent="0.3">
      <c r="B871" s="5"/>
      <c r="C871" s="5"/>
      <c r="D871" s="25"/>
      <c r="E871" s="35"/>
      <c r="F871" s="108"/>
      <c r="G871" s="111"/>
      <c r="H871" s="33"/>
      <c r="I871" s="33"/>
      <c r="J871" s="33"/>
      <c r="K871" s="33"/>
      <c r="L871" s="33"/>
      <c r="M871" s="33"/>
      <c r="N871" s="33"/>
      <c r="O871" s="33"/>
      <c r="P871" s="33"/>
      <c r="Q871" s="112"/>
      <c r="S871" s="40">
        <f>$G871+$H871+IF(ISBLANK($E871),0,$F871*VLOOKUP($E871,'INFO_Matières recyclables'!$F$4:$H$5,2,0))</f>
        <v>0</v>
      </c>
      <c r="T871" s="40">
        <f>$I871+$J871+$K871+$L871+$M871+$N871+$O871+$P871+$Q871+$F871+IF(ISBLANK($E871),0,$F871*(1-VLOOKUP($E871,'INFO_Matières recyclables'!F860:H861,2,0)))</f>
        <v>0</v>
      </c>
      <c r="U871" s="40">
        <f>$G871+$I871+$J871+$K871+$L871+$M871+IF(ISBLANK($E871),0,$F871*VLOOKUP($E871,'INFO_Matières recyclables'!$F$4:$H$5,3,0))</f>
        <v>0</v>
      </c>
      <c r="V871" s="40">
        <f>$H871+$N871+$O871+$P871+$Q871+IF(ISBLANK($E871),0,$F871*(1-VLOOKUP($E871,'INFO_Matières recyclables'!F860:H861,3,0)))</f>
        <v>0</v>
      </c>
    </row>
    <row r="872" spans="2:22" x14ac:dyDescent="0.3">
      <c r="B872" s="5"/>
      <c r="C872" s="5"/>
      <c r="D872" s="25"/>
      <c r="E872" s="35"/>
      <c r="F872" s="108"/>
      <c r="G872" s="111"/>
      <c r="H872" s="33"/>
      <c r="I872" s="33"/>
      <c r="J872" s="33"/>
      <c r="K872" s="33"/>
      <c r="L872" s="33"/>
      <c r="M872" s="33"/>
      <c r="N872" s="33"/>
      <c r="O872" s="33"/>
      <c r="P872" s="33"/>
      <c r="Q872" s="112"/>
      <c r="S872" s="40">
        <f>$G872+$H872+IF(ISBLANK($E872),0,$F872*VLOOKUP($E872,'INFO_Matières recyclables'!$F$4:$H$5,2,0))</f>
        <v>0</v>
      </c>
      <c r="T872" s="40">
        <f>$I872+$J872+$K872+$L872+$M872+$N872+$O872+$P872+$Q872+$F872+IF(ISBLANK($E872),0,$F872*(1-VLOOKUP($E872,'INFO_Matières recyclables'!F861:H862,2,0)))</f>
        <v>0</v>
      </c>
      <c r="U872" s="40">
        <f>$G872+$I872+$J872+$K872+$L872+$M872+IF(ISBLANK($E872),0,$F872*VLOOKUP($E872,'INFO_Matières recyclables'!$F$4:$H$5,3,0))</f>
        <v>0</v>
      </c>
      <c r="V872" s="40">
        <f>$H872+$N872+$O872+$P872+$Q872+IF(ISBLANK($E872),0,$F872*(1-VLOOKUP($E872,'INFO_Matières recyclables'!F861:H862,3,0)))</f>
        <v>0</v>
      </c>
    </row>
    <row r="873" spans="2:22" x14ac:dyDescent="0.3">
      <c r="B873" s="5"/>
      <c r="C873" s="5"/>
      <c r="D873" s="25"/>
      <c r="E873" s="35"/>
      <c r="F873" s="108"/>
      <c r="G873" s="111"/>
      <c r="H873" s="33"/>
      <c r="I873" s="33"/>
      <c r="J873" s="33"/>
      <c r="K873" s="33"/>
      <c r="L873" s="33"/>
      <c r="M873" s="33"/>
      <c r="N873" s="33"/>
      <c r="O873" s="33"/>
      <c r="P873" s="33"/>
      <c r="Q873" s="112"/>
      <c r="S873" s="40">
        <f>$G873+$H873+IF(ISBLANK($E873),0,$F873*VLOOKUP($E873,'INFO_Matières recyclables'!$F$4:$H$5,2,0))</f>
        <v>0</v>
      </c>
      <c r="T873" s="40">
        <f>$I873+$J873+$K873+$L873+$M873+$N873+$O873+$P873+$Q873+$F873+IF(ISBLANK($E873),0,$F873*(1-VLOOKUP($E873,'INFO_Matières recyclables'!F862:H863,2,0)))</f>
        <v>0</v>
      </c>
      <c r="U873" s="40">
        <f>$G873+$I873+$J873+$K873+$L873+$M873+IF(ISBLANK($E873),0,$F873*VLOOKUP($E873,'INFO_Matières recyclables'!$F$4:$H$5,3,0))</f>
        <v>0</v>
      </c>
      <c r="V873" s="40">
        <f>$H873+$N873+$O873+$P873+$Q873+IF(ISBLANK($E873),0,$F873*(1-VLOOKUP($E873,'INFO_Matières recyclables'!F862:H863,3,0)))</f>
        <v>0</v>
      </c>
    </row>
    <row r="874" spans="2:22" x14ac:dyDescent="0.3">
      <c r="B874" s="5"/>
      <c r="C874" s="5"/>
      <c r="D874" s="25"/>
      <c r="E874" s="35"/>
      <c r="F874" s="108"/>
      <c r="G874" s="111"/>
      <c r="H874" s="33"/>
      <c r="I874" s="33"/>
      <c r="J874" s="33"/>
      <c r="K874" s="33"/>
      <c r="L874" s="33"/>
      <c r="M874" s="33"/>
      <c r="N874" s="33"/>
      <c r="O874" s="33"/>
      <c r="P874" s="33"/>
      <c r="Q874" s="112"/>
      <c r="S874" s="40">
        <f>$G874+$H874+IF(ISBLANK($E874),0,$F874*VLOOKUP($E874,'INFO_Matières recyclables'!$F$4:$H$5,2,0))</f>
        <v>0</v>
      </c>
      <c r="T874" s="40">
        <f>$I874+$J874+$K874+$L874+$M874+$N874+$O874+$P874+$Q874+$F874+IF(ISBLANK($E874),0,$F874*(1-VLOOKUP($E874,'INFO_Matières recyclables'!F863:H864,2,0)))</f>
        <v>0</v>
      </c>
      <c r="U874" s="40">
        <f>$G874+$I874+$J874+$K874+$L874+$M874+IF(ISBLANK($E874),0,$F874*VLOOKUP($E874,'INFO_Matières recyclables'!$F$4:$H$5,3,0))</f>
        <v>0</v>
      </c>
      <c r="V874" s="40">
        <f>$H874+$N874+$O874+$P874+$Q874+IF(ISBLANK($E874),0,$F874*(1-VLOOKUP($E874,'INFO_Matières recyclables'!F863:H864,3,0)))</f>
        <v>0</v>
      </c>
    </row>
    <row r="875" spans="2:22" x14ac:dyDescent="0.3">
      <c r="B875" s="5"/>
      <c r="C875" s="5"/>
      <c r="D875" s="25"/>
      <c r="E875" s="35"/>
      <c r="F875" s="108"/>
      <c r="G875" s="111"/>
      <c r="H875" s="33"/>
      <c r="I875" s="33"/>
      <c r="J875" s="33"/>
      <c r="K875" s="33"/>
      <c r="L875" s="33"/>
      <c r="M875" s="33"/>
      <c r="N875" s="33"/>
      <c r="O875" s="33"/>
      <c r="P875" s="33"/>
      <c r="Q875" s="112"/>
      <c r="S875" s="40">
        <f>$G875+$H875+IF(ISBLANK($E875),0,$F875*VLOOKUP($E875,'INFO_Matières recyclables'!$F$4:$H$5,2,0))</f>
        <v>0</v>
      </c>
      <c r="T875" s="40">
        <f>$I875+$J875+$K875+$L875+$M875+$N875+$O875+$P875+$Q875+$F875+IF(ISBLANK($E875),0,$F875*(1-VLOOKUP($E875,'INFO_Matières recyclables'!F864:H865,2,0)))</f>
        <v>0</v>
      </c>
      <c r="U875" s="40">
        <f>$G875+$I875+$J875+$K875+$L875+$M875+IF(ISBLANK($E875),0,$F875*VLOOKUP($E875,'INFO_Matières recyclables'!$F$4:$H$5,3,0))</f>
        <v>0</v>
      </c>
      <c r="V875" s="40">
        <f>$H875+$N875+$O875+$P875+$Q875+IF(ISBLANK($E875),0,$F875*(1-VLOOKUP($E875,'INFO_Matières recyclables'!F864:H865,3,0)))</f>
        <v>0</v>
      </c>
    </row>
    <row r="876" spans="2:22" x14ac:dyDescent="0.3">
      <c r="B876" s="5"/>
      <c r="C876" s="5"/>
      <c r="D876" s="25"/>
      <c r="E876" s="35"/>
      <c r="F876" s="108"/>
      <c r="G876" s="111"/>
      <c r="H876" s="33"/>
      <c r="I876" s="33"/>
      <c r="J876" s="33"/>
      <c r="K876" s="33"/>
      <c r="L876" s="33"/>
      <c r="M876" s="33"/>
      <c r="N876" s="33"/>
      <c r="O876" s="33"/>
      <c r="P876" s="33"/>
      <c r="Q876" s="112"/>
      <c r="S876" s="40">
        <f>$G876+$H876+IF(ISBLANK($E876),0,$F876*VLOOKUP($E876,'INFO_Matières recyclables'!$F$4:$H$5,2,0))</f>
        <v>0</v>
      </c>
      <c r="T876" s="40">
        <f>$I876+$J876+$K876+$L876+$M876+$N876+$O876+$P876+$Q876+$F876+IF(ISBLANK($E876),0,$F876*(1-VLOOKUP($E876,'INFO_Matières recyclables'!F865:H866,2,0)))</f>
        <v>0</v>
      </c>
      <c r="U876" s="40">
        <f>$G876+$I876+$J876+$K876+$L876+$M876+IF(ISBLANK($E876),0,$F876*VLOOKUP($E876,'INFO_Matières recyclables'!$F$4:$H$5,3,0))</f>
        <v>0</v>
      </c>
      <c r="V876" s="40">
        <f>$H876+$N876+$O876+$P876+$Q876+IF(ISBLANK($E876),0,$F876*(1-VLOOKUP($E876,'INFO_Matières recyclables'!F865:H866,3,0)))</f>
        <v>0</v>
      </c>
    </row>
    <row r="877" spans="2:22" x14ac:dyDescent="0.3">
      <c r="B877" s="5"/>
      <c r="C877" s="5"/>
      <c r="D877" s="25"/>
      <c r="E877" s="35"/>
      <c r="F877" s="108"/>
      <c r="G877" s="111"/>
      <c r="H877" s="33"/>
      <c r="I877" s="33"/>
      <c r="J877" s="33"/>
      <c r="K877" s="33"/>
      <c r="L877" s="33"/>
      <c r="M877" s="33"/>
      <c r="N877" s="33"/>
      <c r="O877" s="33"/>
      <c r="P877" s="33"/>
      <c r="Q877" s="112"/>
      <c r="S877" s="40">
        <f>$G877+$H877+IF(ISBLANK($E877),0,$F877*VLOOKUP($E877,'INFO_Matières recyclables'!$F$4:$H$5,2,0))</f>
        <v>0</v>
      </c>
      <c r="T877" s="40">
        <f>$I877+$J877+$K877+$L877+$M877+$N877+$O877+$P877+$Q877+$F877+IF(ISBLANK($E877),0,$F877*(1-VLOOKUP($E877,'INFO_Matières recyclables'!F866:H867,2,0)))</f>
        <v>0</v>
      </c>
      <c r="U877" s="40">
        <f>$G877+$I877+$J877+$K877+$L877+$M877+IF(ISBLANK($E877),0,$F877*VLOOKUP($E877,'INFO_Matières recyclables'!$F$4:$H$5,3,0))</f>
        <v>0</v>
      </c>
      <c r="V877" s="40">
        <f>$H877+$N877+$O877+$P877+$Q877+IF(ISBLANK($E877),0,$F877*(1-VLOOKUP($E877,'INFO_Matières recyclables'!F866:H867,3,0)))</f>
        <v>0</v>
      </c>
    </row>
    <row r="878" spans="2:22" x14ac:dyDescent="0.3">
      <c r="B878" s="5"/>
      <c r="C878" s="5"/>
      <c r="D878" s="25"/>
      <c r="E878" s="35"/>
      <c r="F878" s="108"/>
      <c r="G878" s="111"/>
      <c r="H878" s="33"/>
      <c r="I878" s="33"/>
      <c r="J878" s="33"/>
      <c r="K878" s="33"/>
      <c r="L878" s="33"/>
      <c r="M878" s="33"/>
      <c r="N878" s="33"/>
      <c r="O878" s="33"/>
      <c r="P878" s="33"/>
      <c r="Q878" s="112"/>
      <c r="S878" s="40">
        <f>$G878+$H878+IF(ISBLANK($E878),0,$F878*VLOOKUP($E878,'INFO_Matières recyclables'!$F$4:$H$5,2,0))</f>
        <v>0</v>
      </c>
      <c r="T878" s="40">
        <f>$I878+$J878+$K878+$L878+$M878+$N878+$O878+$P878+$Q878+$F878+IF(ISBLANK($E878),0,$F878*(1-VLOOKUP($E878,'INFO_Matières recyclables'!F867:H868,2,0)))</f>
        <v>0</v>
      </c>
      <c r="U878" s="40">
        <f>$G878+$I878+$J878+$K878+$L878+$M878+IF(ISBLANK($E878),0,$F878*VLOOKUP($E878,'INFO_Matières recyclables'!$F$4:$H$5,3,0))</f>
        <v>0</v>
      </c>
      <c r="V878" s="40">
        <f>$H878+$N878+$O878+$P878+$Q878+IF(ISBLANK($E878),0,$F878*(1-VLOOKUP($E878,'INFO_Matières recyclables'!F867:H868,3,0)))</f>
        <v>0</v>
      </c>
    </row>
    <row r="879" spans="2:22" x14ac:dyDescent="0.3">
      <c r="B879" s="5"/>
      <c r="C879" s="5"/>
      <c r="D879" s="25"/>
      <c r="E879" s="35"/>
      <c r="F879" s="108"/>
      <c r="G879" s="111"/>
      <c r="H879" s="33"/>
      <c r="I879" s="33"/>
      <c r="J879" s="33"/>
      <c r="K879" s="33"/>
      <c r="L879" s="33"/>
      <c r="M879" s="33"/>
      <c r="N879" s="33"/>
      <c r="O879" s="33"/>
      <c r="P879" s="33"/>
      <c r="Q879" s="112"/>
      <c r="S879" s="40">
        <f>$G879+$H879+IF(ISBLANK($E879),0,$F879*VLOOKUP($E879,'INFO_Matières recyclables'!$F$4:$H$5,2,0))</f>
        <v>0</v>
      </c>
      <c r="T879" s="40">
        <f>$I879+$J879+$K879+$L879+$M879+$N879+$O879+$P879+$Q879+$F879+IF(ISBLANK($E879),0,$F879*(1-VLOOKUP($E879,'INFO_Matières recyclables'!F868:H869,2,0)))</f>
        <v>0</v>
      </c>
      <c r="U879" s="40">
        <f>$G879+$I879+$J879+$K879+$L879+$M879+IF(ISBLANK($E879),0,$F879*VLOOKUP($E879,'INFO_Matières recyclables'!$F$4:$H$5,3,0))</f>
        <v>0</v>
      </c>
      <c r="V879" s="40">
        <f>$H879+$N879+$O879+$P879+$Q879+IF(ISBLANK($E879),0,$F879*(1-VLOOKUP($E879,'INFO_Matières recyclables'!F868:H869,3,0)))</f>
        <v>0</v>
      </c>
    </row>
    <row r="880" spans="2:22" x14ac:dyDescent="0.3">
      <c r="B880" s="5"/>
      <c r="C880" s="5"/>
      <c r="D880" s="25"/>
      <c r="E880" s="35"/>
      <c r="F880" s="108"/>
      <c r="G880" s="111"/>
      <c r="H880" s="33"/>
      <c r="I880" s="33"/>
      <c r="J880" s="33"/>
      <c r="K880" s="33"/>
      <c r="L880" s="33"/>
      <c r="M880" s="33"/>
      <c r="N880" s="33"/>
      <c r="O880" s="33"/>
      <c r="P880" s="33"/>
      <c r="Q880" s="112"/>
      <c r="S880" s="40">
        <f>$G880+$H880+IF(ISBLANK($E880),0,$F880*VLOOKUP($E880,'INFO_Matières recyclables'!$F$4:$H$5,2,0))</f>
        <v>0</v>
      </c>
      <c r="T880" s="40">
        <f>$I880+$J880+$K880+$L880+$M880+$N880+$O880+$P880+$Q880+$F880+IF(ISBLANK($E880),0,$F880*(1-VLOOKUP($E880,'INFO_Matières recyclables'!F869:H870,2,0)))</f>
        <v>0</v>
      </c>
      <c r="U880" s="40">
        <f>$G880+$I880+$J880+$K880+$L880+$M880+IF(ISBLANK($E880),0,$F880*VLOOKUP($E880,'INFO_Matières recyclables'!$F$4:$H$5,3,0))</f>
        <v>0</v>
      </c>
      <c r="V880" s="40">
        <f>$H880+$N880+$O880+$P880+$Q880+IF(ISBLANK($E880),0,$F880*(1-VLOOKUP($E880,'INFO_Matières recyclables'!F869:H870,3,0)))</f>
        <v>0</v>
      </c>
    </row>
    <row r="881" spans="2:22" x14ac:dyDescent="0.3">
      <c r="B881" s="5"/>
      <c r="C881" s="5"/>
      <c r="D881" s="25"/>
      <c r="E881" s="35"/>
      <c r="F881" s="108"/>
      <c r="G881" s="111"/>
      <c r="H881" s="33"/>
      <c r="I881" s="33"/>
      <c r="J881" s="33"/>
      <c r="K881" s="33"/>
      <c r="L881" s="33"/>
      <c r="M881" s="33"/>
      <c r="N881" s="33"/>
      <c r="O881" s="33"/>
      <c r="P881" s="33"/>
      <c r="Q881" s="112"/>
      <c r="S881" s="40">
        <f>$G881+$H881+IF(ISBLANK($E881),0,$F881*VLOOKUP($E881,'INFO_Matières recyclables'!$F$4:$H$5,2,0))</f>
        <v>0</v>
      </c>
      <c r="T881" s="40">
        <f>$I881+$J881+$K881+$L881+$M881+$N881+$O881+$P881+$Q881+$F881+IF(ISBLANK($E881),0,$F881*(1-VLOOKUP($E881,'INFO_Matières recyclables'!F870:H871,2,0)))</f>
        <v>0</v>
      </c>
      <c r="U881" s="40">
        <f>$G881+$I881+$J881+$K881+$L881+$M881+IF(ISBLANK($E881),0,$F881*VLOOKUP($E881,'INFO_Matières recyclables'!$F$4:$H$5,3,0))</f>
        <v>0</v>
      </c>
      <c r="V881" s="40">
        <f>$H881+$N881+$O881+$P881+$Q881+IF(ISBLANK($E881),0,$F881*(1-VLOOKUP($E881,'INFO_Matières recyclables'!F870:H871,3,0)))</f>
        <v>0</v>
      </c>
    </row>
    <row r="882" spans="2:22" x14ac:dyDescent="0.3">
      <c r="B882" s="5"/>
      <c r="C882" s="5"/>
      <c r="D882" s="25"/>
      <c r="E882" s="35"/>
      <c r="F882" s="108"/>
      <c r="G882" s="111"/>
      <c r="H882" s="33"/>
      <c r="I882" s="33"/>
      <c r="J882" s="33"/>
      <c r="K882" s="33"/>
      <c r="L882" s="33"/>
      <c r="M882" s="33"/>
      <c r="N882" s="33"/>
      <c r="O882" s="33"/>
      <c r="P882" s="33"/>
      <c r="Q882" s="112"/>
      <c r="S882" s="40">
        <f>$G882+$H882+IF(ISBLANK($E882),0,$F882*VLOOKUP($E882,'INFO_Matières recyclables'!$F$4:$H$5,2,0))</f>
        <v>0</v>
      </c>
      <c r="T882" s="40">
        <f>$I882+$J882+$K882+$L882+$M882+$N882+$O882+$P882+$Q882+$F882+IF(ISBLANK($E882),0,$F882*(1-VLOOKUP($E882,'INFO_Matières recyclables'!F871:H872,2,0)))</f>
        <v>0</v>
      </c>
      <c r="U882" s="40">
        <f>$G882+$I882+$J882+$K882+$L882+$M882+IF(ISBLANK($E882),0,$F882*VLOOKUP($E882,'INFO_Matières recyclables'!$F$4:$H$5,3,0))</f>
        <v>0</v>
      </c>
      <c r="V882" s="40">
        <f>$H882+$N882+$O882+$P882+$Q882+IF(ISBLANK($E882),0,$F882*(1-VLOOKUP($E882,'INFO_Matières recyclables'!F871:H872,3,0)))</f>
        <v>0</v>
      </c>
    </row>
    <row r="883" spans="2:22" x14ac:dyDescent="0.3">
      <c r="B883" s="5"/>
      <c r="C883" s="5"/>
      <c r="D883" s="25"/>
      <c r="E883" s="35"/>
      <c r="F883" s="108"/>
      <c r="G883" s="111"/>
      <c r="H883" s="33"/>
      <c r="I883" s="33"/>
      <c r="J883" s="33"/>
      <c r="K883" s="33"/>
      <c r="L883" s="33"/>
      <c r="M883" s="33"/>
      <c r="N883" s="33"/>
      <c r="O883" s="33"/>
      <c r="P883" s="33"/>
      <c r="Q883" s="112"/>
      <c r="S883" s="40">
        <f>$G883+$H883+IF(ISBLANK($E883),0,$F883*VLOOKUP($E883,'INFO_Matières recyclables'!$F$4:$H$5,2,0))</f>
        <v>0</v>
      </c>
      <c r="T883" s="40">
        <f>$I883+$J883+$K883+$L883+$M883+$N883+$O883+$P883+$Q883+$F883+IF(ISBLANK($E883),0,$F883*(1-VLOOKUP($E883,'INFO_Matières recyclables'!F872:H873,2,0)))</f>
        <v>0</v>
      </c>
      <c r="U883" s="40">
        <f>$G883+$I883+$J883+$K883+$L883+$M883+IF(ISBLANK($E883),0,$F883*VLOOKUP($E883,'INFO_Matières recyclables'!$F$4:$H$5,3,0))</f>
        <v>0</v>
      </c>
      <c r="V883" s="40">
        <f>$H883+$N883+$O883+$P883+$Q883+IF(ISBLANK($E883),0,$F883*(1-VLOOKUP($E883,'INFO_Matières recyclables'!F872:H873,3,0)))</f>
        <v>0</v>
      </c>
    </row>
    <row r="884" spans="2:22" x14ac:dyDescent="0.3">
      <c r="B884" s="5"/>
      <c r="C884" s="5"/>
      <c r="D884" s="25"/>
      <c r="E884" s="35"/>
      <c r="F884" s="108"/>
      <c r="G884" s="111"/>
      <c r="H884" s="33"/>
      <c r="I884" s="33"/>
      <c r="J884" s="33"/>
      <c r="K884" s="33"/>
      <c r="L884" s="33"/>
      <c r="M884" s="33"/>
      <c r="N884" s="33"/>
      <c r="O884" s="33"/>
      <c r="P884" s="33"/>
      <c r="Q884" s="112"/>
      <c r="S884" s="40">
        <f>$G884+$H884+IF(ISBLANK($E884),0,$F884*VLOOKUP($E884,'INFO_Matières recyclables'!$F$4:$H$5,2,0))</f>
        <v>0</v>
      </c>
      <c r="T884" s="40">
        <f>$I884+$J884+$K884+$L884+$M884+$N884+$O884+$P884+$Q884+$F884+IF(ISBLANK($E884),0,$F884*(1-VLOOKUP($E884,'INFO_Matières recyclables'!F873:H874,2,0)))</f>
        <v>0</v>
      </c>
      <c r="U884" s="40">
        <f>$G884+$I884+$J884+$K884+$L884+$M884+IF(ISBLANK($E884),0,$F884*VLOOKUP($E884,'INFO_Matières recyclables'!$F$4:$H$5,3,0))</f>
        <v>0</v>
      </c>
      <c r="V884" s="40">
        <f>$H884+$N884+$O884+$P884+$Q884+IF(ISBLANK($E884),0,$F884*(1-VLOOKUP($E884,'INFO_Matières recyclables'!F873:H874,3,0)))</f>
        <v>0</v>
      </c>
    </row>
    <row r="885" spans="2:22" x14ac:dyDescent="0.3">
      <c r="B885" s="5"/>
      <c r="C885" s="5"/>
      <c r="D885" s="25"/>
      <c r="E885" s="35"/>
      <c r="F885" s="108"/>
      <c r="G885" s="111"/>
      <c r="H885" s="33"/>
      <c r="I885" s="33"/>
      <c r="J885" s="33"/>
      <c r="K885" s="33"/>
      <c r="L885" s="33"/>
      <c r="M885" s="33"/>
      <c r="N885" s="33"/>
      <c r="O885" s="33"/>
      <c r="P885" s="33"/>
      <c r="Q885" s="112"/>
      <c r="S885" s="40">
        <f>$G885+$H885+IF(ISBLANK($E885),0,$F885*VLOOKUP($E885,'INFO_Matières recyclables'!$F$4:$H$5,2,0))</f>
        <v>0</v>
      </c>
      <c r="T885" s="40">
        <f>$I885+$J885+$K885+$L885+$M885+$N885+$O885+$P885+$Q885+$F885+IF(ISBLANK($E885),0,$F885*(1-VLOOKUP($E885,'INFO_Matières recyclables'!F874:H875,2,0)))</f>
        <v>0</v>
      </c>
      <c r="U885" s="40">
        <f>$G885+$I885+$J885+$K885+$L885+$M885+IF(ISBLANK($E885),0,$F885*VLOOKUP($E885,'INFO_Matières recyclables'!$F$4:$H$5,3,0))</f>
        <v>0</v>
      </c>
      <c r="V885" s="40">
        <f>$H885+$N885+$O885+$P885+$Q885+IF(ISBLANK($E885),0,$F885*(1-VLOOKUP($E885,'INFO_Matières recyclables'!F874:H875,3,0)))</f>
        <v>0</v>
      </c>
    </row>
    <row r="886" spans="2:22" x14ac:dyDescent="0.3">
      <c r="B886" s="5"/>
      <c r="C886" s="5"/>
      <c r="D886" s="25"/>
      <c r="E886" s="35"/>
      <c r="F886" s="108"/>
      <c r="G886" s="111"/>
      <c r="H886" s="33"/>
      <c r="I886" s="33"/>
      <c r="J886" s="33"/>
      <c r="K886" s="33"/>
      <c r="L886" s="33"/>
      <c r="M886" s="33"/>
      <c r="N886" s="33"/>
      <c r="O886" s="33"/>
      <c r="P886" s="33"/>
      <c r="Q886" s="112"/>
      <c r="S886" s="40">
        <f>$G886+$H886+IF(ISBLANK($E886),0,$F886*VLOOKUP($E886,'INFO_Matières recyclables'!$F$4:$H$5,2,0))</f>
        <v>0</v>
      </c>
      <c r="T886" s="40">
        <f>$I886+$J886+$K886+$L886+$M886+$N886+$O886+$P886+$Q886+$F886+IF(ISBLANK($E886),0,$F886*(1-VLOOKUP($E886,'INFO_Matières recyclables'!F875:H876,2,0)))</f>
        <v>0</v>
      </c>
      <c r="U886" s="40">
        <f>$G886+$I886+$J886+$K886+$L886+$M886+IF(ISBLANK($E886),0,$F886*VLOOKUP($E886,'INFO_Matières recyclables'!$F$4:$H$5,3,0))</f>
        <v>0</v>
      </c>
      <c r="V886" s="40">
        <f>$H886+$N886+$O886+$P886+$Q886+IF(ISBLANK($E886),0,$F886*(1-VLOOKUP($E886,'INFO_Matières recyclables'!F875:H876,3,0)))</f>
        <v>0</v>
      </c>
    </row>
    <row r="887" spans="2:22" x14ac:dyDescent="0.3">
      <c r="B887" s="5"/>
      <c r="C887" s="5"/>
      <c r="D887" s="25"/>
      <c r="E887" s="35"/>
      <c r="F887" s="108"/>
      <c r="G887" s="111"/>
      <c r="H887" s="33"/>
      <c r="I887" s="33"/>
      <c r="J887" s="33"/>
      <c r="K887" s="33"/>
      <c r="L887" s="33"/>
      <c r="M887" s="33"/>
      <c r="N887" s="33"/>
      <c r="O887" s="33"/>
      <c r="P887" s="33"/>
      <c r="Q887" s="112"/>
      <c r="S887" s="40">
        <f>$G887+$H887+IF(ISBLANK($E887),0,$F887*VLOOKUP($E887,'INFO_Matières recyclables'!$F$4:$H$5,2,0))</f>
        <v>0</v>
      </c>
      <c r="T887" s="40">
        <f>$I887+$J887+$K887+$L887+$M887+$N887+$O887+$P887+$Q887+$F887+IF(ISBLANK($E887),0,$F887*(1-VLOOKUP($E887,'INFO_Matières recyclables'!F876:H877,2,0)))</f>
        <v>0</v>
      </c>
      <c r="U887" s="40">
        <f>$G887+$I887+$J887+$K887+$L887+$M887+IF(ISBLANK($E887),0,$F887*VLOOKUP($E887,'INFO_Matières recyclables'!$F$4:$H$5,3,0))</f>
        <v>0</v>
      </c>
      <c r="V887" s="40">
        <f>$H887+$N887+$O887+$P887+$Q887+IF(ISBLANK($E887),0,$F887*(1-VLOOKUP($E887,'INFO_Matières recyclables'!F876:H877,3,0)))</f>
        <v>0</v>
      </c>
    </row>
    <row r="888" spans="2:22" x14ac:dyDescent="0.3">
      <c r="B888" s="5"/>
      <c r="C888" s="5"/>
      <c r="D888" s="25"/>
      <c r="E888" s="35"/>
      <c r="F888" s="108"/>
      <c r="G888" s="111"/>
      <c r="H888" s="33"/>
      <c r="I888" s="33"/>
      <c r="J888" s="33"/>
      <c r="K888" s="33"/>
      <c r="L888" s="33"/>
      <c r="M888" s="33"/>
      <c r="N888" s="33"/>
      <c r="O888" s="33"/>
      <c r="P888" s="33"/>
      <c r="Q888" s="112"/>
      <c r="S888" s="40">
        <f>$G888+$H888+IF(ISBLANK($E888),0,$F888*VLOOKUP($E888,'INFO_Matières recyclables'!$F$4:$H$5,2,0))</f>
        <v>0</v>
      </c>
      <c r="T888" s="40">
        <f>$I888+$J888+$K888+$L888+$M888+$N888+$O888+$P888+$Q888+$F888+IF(ISBLANK($E888),0,$F888*(1-VLOOKUP($E888,'INFO_Matières recyclables'!F877:H878,2,0)))</f>
        <v>0</v>
      </c>
      <c r="U888" s="40">
        <f>$G888+$I888+$J888+$K888+$L888+$M888+IF(ISBLANK($E888),0,$F888*VLOOKUP($E888,'INFO_Matières recyclables'!$F$4:$H$5,3,0))</f>
        <v>0</v>
      </c>
      <c r="V888" s="40">
        <f>$H888+$N888+$O888+$P888+$Q888+IF(ISBLANK($E888),0,$F888*(1-VLOOKUP($E888,'INFO_Matières recyclables'!F877:H878,3,0)))</f>
        <v>0</v>
      </c>
    </row>
    <row r="889" spans="2:22" x14ac:dyDescent="0.3">
      <c r="B889" s="5"/>
      <c r="C889" s="5"/>
      <c r="D889" s="25"/>
      <c r="E889" s="35"/>
      <c r="F889" s="108"/>
      <c r="G889" s="111"/>
      <c r="H889" s="33"/>
      <c r="I889" s="33"/>
      <c r="J889" s="33"/>
      <c r="K889" s="33"/>
      <c r="L889" s="33"/>
      <c r="M889" s="33"/>
      <c r="N889" s="33"/>
      <c r="O889" s="33"/>
      <c r="P889" s="33"/>
      <c r="Q889" s="112"/>
      <c r="S889" s="40">
        <f>$G889+$H889+IF(ISBLANK($E889),0,$F889*VLOOKUP($E889,'INFO_Matières recyclables'!$F$4:$H$5,2,0))</f>
        <v>0</v>
      </c>
      <c r="T889" s="40">
        <f>$I889+$J889+$K889+$L889+$M889+$N889+$O889+$P889+$Q889+$F889+IF(ISBLANK($E889),0,$F889*(1-VLOOKUP($E889,'INFO_Matières recyclables'!F878:H879,2,0)))</f>
        <v>0</v>
      </c>
      <c r="U889" s="40">
        <f>$G889+$I889+$J889+$K889+$L889+$M889+IF(ISBLANK($E889),0,$F889*VLOOKUP($E889,'INFO_Matières recyclables'!$F$4:$H$5,3,0))</f>
        <v>0</v>
      </c>
      <c r="V889" s="40">
        <f>$H889+$N889+$O889+$P889+$Q889+IF(ISBLANK($E889),0,$F889*(1-VLOOKUP($E889,'INFO_Matières recyclables'!F878:H879,3,0)))</f>
        <v>0</v>
      </c>
    </row>
    <row r="890" spans="2:22" x14ac:dyDescent="0.3">
      <c r="B890" s="5"/>
      <c r="C890" s="5"/>
      <c r="D890" s="25"/>
      <c r="E890" s="35"/>
      <c r="F890" s="108"/>
      <c r="G890" s="111"/>
      <c r="H890" s="33"/>
      <c r="I890" s="33"/>
      <c r="J890" s="33"/>
      <c r="K890" s="33"/>
      <c r="L890" s="33"/>
      <c r="M890" s="33"/>
      <c r="N890" s="33"/>
      <c r="O890" s="33"/>
      <c r="P890" s="33"/>
      <c r="Q890" s="112"/>
      <c r="S890" s="40">
        <f>$G890+$H890+IF(ISBLANK($E890),0,$F890*VLOOKUP($E890,'INFO_Matières recyclables'!$F$4:$H$5,2,0))</f>
        <v>0</v>
      </c>
      <c r="T890" s="40">
        <f>$I890+$J890+$K890+$L890+$M890+$N890+$O890+$P890+$Q890+$F890+IF(ISBLANK($E890),0,$F890*(1-VLOOKUP($E890,'INFO_Matières recyclables'!F879:H880,2,0)))</f>
        <v>0</v>
      </c>
      <c r="U890" s="40">
        <f>$G890+$I890+$J890+$K890+$L890+$M890+IF(ISBLANK($E890),0,$F890*VLOOKUP($E890,'INFO_Matières recyclables'!$F$4:$H$5,3,0))</f>
        <v>0</v>
      </c>
      <c r="V890" s="40">
        <f>$H890+$N890+$O890+$P890+$Q890+IF(ISBLANK($E890),0,$F890*(1-VLOOKUP($E890,'INFO_Matières recyclables'!F879:H880,3,0)))</f>
        <v>0</v>
      </c>
    </row>
    <row r="891" spans="2:22" x14ac:dyDescent="0.3">
      <c r="B891" s="5"/>
      <c r="C891" s="5"/>
      <c r="D891" s="25"/>
      <c r="E891" s="35"/>
      <c r="F891" s="108"/>
      <c r="G891" s="111"/>
      <c r="H891" s="33"/>
      <c r="I891" s="33"/>
      <c r="J891" s="33"/>
      <c r="K891" s="33"/>
      <c r="L891" s="33"/>
      <c r="M891" s="33"/>
      <c r="N891" s="33"/>
      <c r="O891" s="33"/>
      <c r="P891" s="33"/>
      <c r="Q891" s="112"/>
      <c r="S891" s="40">
        <f>$G891+$H891+IF(ISBLANK($E891),0,$F891*VLOOKUP($E891,'INFO_Matières recyclables'!$F$4:$H$5,2,0))</f>
        <v>0</v>
      </c>
      <c r="T891" s="40">
        <f>$I891+$J891+$K891+$L891+$M891+$N891+$O891+$P891+$Q891+$F891+IF(ISBLANK($E891),0,$F891*(1-VLOOKUP($E891,'INFO_Matières recyclables'!F880:H881,2,0)))</f>
        <v>0</v>
      </c>
      <c r="U891" s="40">
        <f>$G891+$I891+$J891+$K891+$L891+$M891+IF(ISBLANK($E891),0,$F891*VLOOKUP($E891,'INFO_Matières recyclables'!$F$4:$H$5,3,0))</f>
        <v>0</v>
      </c>
      <c r="V891" s="40">
        <f>$H891+$N891+$O891+$P891+$Q891+IF(ISBLANK($E891),0,$F891*(1-VLOOKUP($E891,'INFO_Matières recyclables'!F880:H881,3,0)))</f>
        <v>0</v>
      </c>
    </row>
    <row r="892" spans="2:22" x14ac:dyDescent="0.3">
      <c r="B892" s="5"/>
      <c r="C892" s="5"/>
      <c r="D892" s="25"/>
      <c r="E892" s="35"/>
      <c r="F892" s="108"/>
      <c r="G892" s="111"/>
      <c r="H892" s="33"/>
      <c r="I892" s="33"/>
      <c r="J892" s="33"/>
      <c r="K892" s="33"/>
      <c r="L892" s="33"/>
      <c r="M892" s="33"/>
      <c r="N892" s="33"/>
      <c r="O892" s="33"/>
      <c r="P892" s="33"/>
      <c r="Q892" s="112"/>
      <c r="S892" s="40">
        <f>$G892+$H892+IF(ISBLANK($E892),0,$F892*VLOOKUP($E892,'INFO_Matières recyclables'!$F$4:$H$5,2,0))</f>
        <v>0</v>
      </c>
      <c r="T892" s="40">
        <f>$I892+$J892+$K892+$L892+$M892+$N892+$O892+$P892+$Q892+$F892+IF(ISBLANK($E892),0,$F892*(1-VLOOKUP($E892,'INFO_Matières recyclables'!F881:H882,2,0)))</f>
        <v>0</v>
      </c>
      <c r="U892" s="40">
        <f>$G892+$I892+$J892+$K892+$L892+$M892+IF(ISBLANK($E892),0,$F892*VLOOKUP($E892,'INFO_Matières recyclables'!$F$4:$H$5,3,0))</f>
        <v>0</v>
      </c>
      <c r="V892" s="40">
        <f>$H892+$N892+$O892+$P892+$Q892+IF(ISBLANK($E892),0,$F892*(1-VLOOKUP($E892,'INFO_Matières recyclables'!F881:H882,3,0)))</f>
        <v>0</v>
      </c>
    </row>
    <row r="893" spans="2:22" x14ac:dyDescent="0.3">
      <c r="B893" s="5"/>
      <c r="C893" s="5"/>
      <c r="D893" s="25"/>
      <c r="E893" s="35"/>
      <c r="F893" s="108"/>
      <c r="G893" s="111"/>
      <c r="H893" s="33"/>
      <c r="I893" s="33"/>
      <c r="J893" s="33"/>
      <c r="K893" s="33"/>
      <c r="L893" s="33"/>
      <c r="M893" s="33"/>
      <c r="N893" s="33"/>
      <c r="O893" s="33"/>
      <c r="P893" s="33"/>
      <c r="Q893" s="112"/>
      <c r="S893" s="40">
        <f>$G893+$H893+IF(ISBLANK($E893),0,$F893*VLOOKUP($E893,'INFO_Matières recyclables'!$F$4:$H$5,2,0))</f>
        <v>0</v>
      </c>
      <c r="T893" s="40">
        <f>$I893+$J893+$K893+$L893+$M893+$N893+$O893+$P893+$Q893+$F893+IF(ISBLANK($E893),0,$F893*(1-VLOOKUP($E893,'INFO_Matières recyclables'!F882:H883,2,0)))</f>
        <v>0</v>
      </c>
      <c r="U893" s="40">
        <f>$G893+$I893+$J893+$K893+$L893+$M893+IF(ISBLANK($E893),0,$F893*VLOOKUP($E893,'INFO_Matières recyclables'!$F$4:$H$5,3,0))</f>
        <v>0</v>
      </c>
      <c r="V893" s="40">
        <f>$H893+$N893+$O893+$P893+$Q893+IF(ISBLANK($E893),0,$F893*(1-VLOOKUP($E893,'INFO_Matières recyclables'!F882:H883,3,0)))</f>
        <v>0</v>
      </c>
    </row>
    <row r="894" spans="2:22" x14ac:dyDescent="0.3">
      <c r="B894" s="5"/>
      <c r="C894" s="5"/>
      <c r="D894" s="25"/>
      <c r="E894" s="35"/>
      <c r="F894" s="108"/>
      <c r="G894" s="111"/>
      <c r="H894" s="33"/>
      <c r="I894" s="33"/>
      <c r="J894" s="33"/>
      <c r="K894" s="33"/>
      <c r="L894" s="33"/>
      <c r="M894" s="33"/>
      <c r="N894" s="33"/>
      <c r="O894" s="33"/>
      <c r="P894" s="33"/>
      <c r="Q894" s="112"/>
      <c r="S894" s="40">
        <f>$G894+$H894+IF(ISBLANK($E894),0,$F894*VLOOKUP($E894,'INFO_Matières recyclables'!$F$4:$H$5,2,0))</f>
        <v>0</v>
      </c>
      <c r="T894" s="40">
        <f>$I894+$J894+$K894+$L894+$M894+$N894+$O894+$P894+$Q894+$F894+IF(ISBLANK($E894),0,$F894*(1-VLOOKUP($E894,'INFO_Matières recyclables'!F883:H884,2,0)))</f>
        <v>0</v>
      </c>
      <c r="U894" s="40">
        <f>$G894+$I894+$J894+$K894+$L894+$M894+IF(ISBLANK($E894),0,$F894*VLOOKUP($E894,'INFO_Matières recyclables'!$F$4:$H$5,3,0))</f>
        <v>0</v>
      </c>
      <c r="V894" s="40">
        <f>$H894+$N894+$O894+$P894+$Q894+IF(ISBLANK($E894),0,$F894*(1-VLOOKUP($E894,'INFO_Matières recyclables'!F883:H884,3,0)))</f>
        <v>0</v>
      </c>
    </row>
    <row r="895" spans="2:22" x14ac:dyDescent="0.3">
      <c r="B895" s="5"/>
      <c r="C895" s="5"/>
      <c r="D895" s="25"/>
      <c r="E895" s="35"/>
      <c r="F895" s="108"/>
      <c r="G895" s="111"/>
      <c r="H895" s="33"/>
      <c r="I895" s="33"/>
      <c r="J895" s="33"/>
      <c r="K895" s="33"/>
      <c r="L895" s="33"/>
      <c r="M895" s="33"/>
      <c r="N895" s="33"/>
      <c r="O895" s="33"/>
      <c r="P895" s="33"/>
      <c r="Q895" s="112"/>
      <c r="S895" s="40">
        <f>$G895+$H895+IF(ISBLANK($E895),0,$F895*VLOOKUP($E895,'INFO_Matières recyclables'!$F$4:$H$5,2,0))</f>
        <v>0</v>
      </c>
      <c r="T895" s="40">
        <f>$I895+$J895+$K895+$L895+$M895+$N895+$O895+$P895+$Q895+$F895+IF(ISBLANK($E895),0,$F895*(1-VLOOKUP($E895,'INFO_Matières recyclables'!F884:H885,2,0)))</f>
        <v>0</v>
      </c>
      <c r="U895" s="40">
        <f>$G895+$I895+$J895+$K895+$L895+$M895+IF(ISBLANK($E895),0,$F895*VLOOKUP($E895,'INFO_Matières recyclables'!$F$4:$H$5,3,0))</f>
        <v>0</v>
      </c>
      <c r="V895" s="40">
        <f>$H895+$N895+$O895+$P895+$Q895+IF(ISBLANK($E895),0,$F895*(1-VLOOKUP($E895,'INFO_Matières recyclables'!F884:H885,3,0)))</f>
        <v>0</v>
      </c>
    </row>
    <row r="896" spans="2:22" x14ac:dyDescent="0.3">
      <c r="B896" s="5"/>
      <c r="C896" s="5"/>
      <c r="D896" s="25"/>
      <c r="E896" s="35"/>
      <c r="F896" s="108"/>
      <c r="G896" s="111"/>
      <c r="H896" s="33"/>
      <c r="I896" s="33"/>
      <c r="J896" s="33"/>
      <c r="K896" s="33"/>
      <c r="L896" s="33"/>
      <c r="M896" s="33"/>
      <c r="N896" s="33"/>
      <c r="O896" s="33"/>
      <c r="P896" s="33"/>
      <c r="Q896" s="112"/>
      <c r="S896" s="40">
        <f>$G896+$H896+IF(ISBLANK($E896),0,$F896*VLOOKUP($E896,'INFO_Matières recyclables'!$F$4:$H$5,2,0))</f>
        <v>0</v>
      </c>
      <c r="T896" s="40">
        <f>$I896+$J896+$K896+$L896+$M896+$N896+$O896+$P896+$Q896+$F896+IF(ISBLANK($E896),0,$F896*(1-VLOOKUP($E896,'INFO_Matières recyclables'!F885:H886,2,0)))</f>
        <v>0</v>
      </c>
      <c r="U896" s="40">
        <f>$G896+$I896+$J896+$K896+$L896+$M896+IF(ISBLANK($E896),0,$F896*VLOOKUP($E896,'INFO_Matières recyclables'!$F$4:$H$5,3,0))</f>
        <v>0</v>
      </c>
      <c r="V896" s="40">
        <f>$H896+$N896+$O896+$P896+$Q896+IF(ISBLANK($E896),0,$F896*(1-VLOOKUP($E896,'INFO_Matières recyclables'!F885:H886,3,0)))</f>
        <v>0</v>
      </c>
    </row>
    <row r="897" spans="2:22" x14ac:dyDescent="0.3">
      <c r="B897" s="5"/>
      <c r="C897" s="5"/>
      <c r="D897" s="25"/>
      <c r="E897" s="35"/>
      <c r="F897" s="108"/>
      <c r="G897" s="111"/>
      <c r="H897" s="33"/>
      <c r="I897" s="33"/>
      <c r="J897" s="33"/>
      <c r="K897" s="33"/>
      <c r="L897" s="33"/>
      <c r="M897" s="33"/>
      <c r="N897" s="33"/>
      <c r="O897" s="33"/>
      <c r="P897" s="33"/>
      <c r="Q897" s="112"/>
      <c r="S897" s="40">
        <f>$G897+$H897+IF(ISBLANK($E897),0,$F897*VLOOKUP($E897,'INFO_Matières recyclables'!$F$4:$H$5,2,0))</f>
        <v>0</v>
      </c>
      <c r="T897" s="40">
        <f>$I897+$J897+$K897+$L897+$M897+$N897+$O897+$P897+$Q897+$F897+IF(ISBLANK($E897),0,$F897*(1-VLOOKUP($E897,'INFO_Matières recyclables'!F886:H887,2,0)))</f>
        <v>0</v>
      </c>
      <c r="U897" s="40">
        <f>$G897+$I897+$J897+$K897+$L897+$M897+IF(ISBLANK($E897),0,$F897*VLOOKUP($E897,'INFO_Matières recyclables'!$F$4:$H$5,3,0))</f>
        <v>0</v>
      </c>
      <c r="V897" s="40">
        <f>$H897+$N897+$O897+$P897+$Q897+IF(ISBLANK($E897),0,$F897*(1-VLOOKUP($E897,'INFO_Matières recyclables'!F886:H887,3,0)))</f>
        <v>0</v>
      </c>
    </row>
    <row r="898" spans="2:22" x14ac:dyDescent="0.3">
      <c r="B898" s="5"/>
      <c r="C898" s="5"/>
      <c r="D898" s="25"/>
      <c r="E898" s="35"/>
      <c r="F898" s="108"/>
      <c r="G898" s="111"/>
      <c r="H898" s="33"/>
      <c r="I898" s="33"/>
      <c r="J898" s="33"/>
      <c r="K898" s="33"/>
      <c r="L898" s="33"/>
      <c r="M898" s="33"/>
      <c r="N898" s="33"/>
      <c r="O898" s="33"/>
      <c r="P898" s="33"/>
      <c r="Q898" s="112"/>
      <c r="S898" s="40">
        <f>$G898+$H898+IF(ISBLANK($E898),0,$F898*VLOOKUP($E898,'INFO_Matières recyclables'!$F$4:$H$5,2,0))</f>
        <v>0</v>
      </c>
      <c r="T898" s="40">
        <f>$I898+$J898+$K898+$L898+$M898+$N898+$O898+$P898+$Q898+$F898+IF(ISBLANK($E898),0,$F898*(1-VLOOKUP($E898,'INFO_Matières recyclables'!F887:H888,2,0)))</f>
        <v>0</v>
      </c>
      <c r="U898" s="40">
        <f>$G898+$I898+$J898+$K898+$L898+$M898+IF(ISBLANK($E898),0,$F898*VLOOKUP($E898,'INFO_Matières recyclables'!$F$4:$H$5,3,0))</f>
        <v>0</v>
      </c>
      <c r="V898" s="40">
        <f>$H898+$N898+$O898+$P898+$Q898+IF(ISBLANK($E898),0,$F898*(1-VLOOKUP($E898,'INFO_Matières recyclables'!F887:H888,3,0)))</f>
        <v>0</v>
      </c>
    </row>
    <row r="899" spans="2:22" x14ac:dyDescent="0.3">
      <c r="B899" s="5"/>
      <c r="C899" s="5"/>
      <c r="D899" s="25"/>
      <c r="E899" s="35"/>
      <c r="F899" s="108"/>
      <c r="G899" s="111"/>
      <c r="H899" s="33"/>
      <c r="I899" s="33"/>
      <c r="J899" s="33"/>
      <c r="K899" s="33"/>
      <c r="L899" s="33"/>
      <c r="M899" s="33"/>
      <c r="N899" s="33"/>
      <c r="O899" s="33"/>
      <c r="P899" s="33"/>
      <c r="Q899" s="112"/>
      <c r="S899" s="40">
        <f>$G899+$H899+IF(ISBLANK($E899),0,$F899*VLOOKUP($E899,'INFO_Matières recyclables'!$F$4:$H$5,2,0))</f>
        <v>0</v>
      </c>
      <c r="T899" s="40">
        <f>$I899+$J899+$K899+$L899+$M899+$N899+$O899+$P899+$Q899+$F899+IF(ISBLANK($E899),0,$F899*(1-VLOOKUP($E899,'INFO_Matières recyclables'!F888:H889,2,0)))</f>
        <v>0</v>
      </c>
      <c r="U899" s="40">
        <f>$G899+$I899+$J899+$K899+$L899+$M899+IF(ISBLANK($E899),0,$F899*VLOOKUP($E899,'INFO_Matières recyclables'!$F$4:$H$5,3,0))</f>
        <v>0</v>
      </c>
      <c r="V899" s="40">
        <f>$H899+$N899+$O899+$P899+$Q899+IF(ISBLANK($E899),0,$F899*(1-VLOOKUP($E899,'INFO_Matières recyclables'!F888:H889,3,0)))</f>
        <v>0</v>
      </c>
    </row>
    <row r="900" spans="2:22" x14ac:dyDescent="0.3">
      <c r="B900" s="5"/>
      <c r="C900" s="5"/>
      <c r="D900" s="25"/>
      <c r="E900" s="35"/>
      <c r="F900" s="108"/>
      <c r="G900" s="111"/>
      <c r="H900" s="33"/>
      <c r="I900" s="33"/>
      <c r="J900" s="33"/>
      <c r="K900" s="33"/>
      <c r="L900" s="33"/>
      <c r="M900" s="33"/>
      <c r="N900" s="33"/>
      <c r="O900" s="33"/>
      <c r="P900" s="33"/>
      <c r="Q900" s="112"/>
      <c r="S900" s="40">
        <f>$G900+$H900+IF(ISBLANK($E900),0,$F900*VLOOKUP($E900,'INFO_Matières recyclables'!$F$4:$H$5,2,0))</f>
        <v>0</v>
      </c>
      <c r="T900" s="40">
        <f>$I900+$J900+$K900+$L900+$M900+$N900+$O900+$P900+$Q900+$F900+IF(ISBLANK($E900),0,$F900*(1-VLOOKUP($E900,'INFO_Matières recyclables'!F889:H890,2,0)))</f>
        <v>0</v>
      </c>
      <c r="U900" s="40">
        <f>$G900+$I900+$J900+$K900+$L900+$M900+IF(ISBLANK($E900),0,$F900*VLOOKUP($E900,'INFO_Matières recyclables'!$F$4:$H$5,3,0))</f>
        <v>0</v>
      </c>
      <c r="V900" s="40">
        <f>$H900+$N900+$O900+$P900+$Q900+IF(ISBLANK($E900),0,$F900*(1-VLOOKUP($E900,'INFO_Matières recyclables'!F889:H890,3,0)))</f>
        <v>0</v>
      </c>
    </row>
    <row r="901" spans="2:22" x14ac:dyDescent="0.3">
      <c r="B901" s="5"/>
      <c r="C901" s="5"/>
      <c r="D901" s="25"/>
      <c r="E901" s="35"/>
      <c r="F901" s="108"/>
      <c r="G901" s="111"/>
      <c r="H901" s="33"/>
      <c r="I901" s="33"/>
      <c r="J901" s="33"/>
      <c r="K901" s="33"/>
      <c r="L901" s="33"/>
      <c r="M901" s="33"/>
      <c r="N901" s="33"/>
      <c r="O901" s="33"/>
      <c r="P901" s="33"/>
      <c r="Q901" s="112"/>
      <c r="S901" s="40">
        <f>$G901+$H901+IF(ISBLANK($E901),0,$F901*VLOOKUP($E901,'INFO_Matières recyclables'!$F$4:$H$5,2,0))</f>
        <v>0</v>
      </c>
      <c r="T901" s="40">
        <f>$I901+$J901+$K901+$L901+$M901+$N901+$O901+$P901+$Q901+$F901+IF(ISBLANK($E901),0,$F901*(1-VLOOKUP($E901,'INFO_Matières recyclables'!F890:H891,2,0)))</f>
        <v>0</v>
      </c>
      <c r="U901" s="40">
        <f>$G901+$I901+$J901+$K901+$L901+$M901+IF(ISBLANK($E901),0,$F901*VLOOKUP($E901,'INFO_Matières recyclables'!$F$4:$H$5,3,0))</f>
        <v>0</v>
      </c>
      <c r="V901" s="40">
        <f>$H901+$N901+$O901+$P901+$Q901+IF(ISBLANK($E901),0,$F901*(1-VLOOKUP($E901,'INFO_Matières recyclables'!F890:H891,3,0)))</f>
        <v>0</v>
      </c>
    </row>
    <row r="902" spans="2:22" x14ac:dyDescent="0.3">
      <c r="B902" s="5"/>
      <c r="C902" s="5"/>
      <c r="D902" s="25"/>
      <c r="E902" s="35"/>
      <c r="F902" s="108"/>
      <c r="G902" s="111"/>
      <c r="H902" s="33"/>
      <c r="I902" s="33"/>
      <c r="J902" s="33"/>
      <c r="K902" s="33"/>
      <c r="L902" s="33"/>
      <c r="M902" s="33"/>
      <c r="N902" s="33"/>
      <c r="O902" s="33"/>
      <c r="P902" s="33"/>
      <c r="Q902" s="112"/>
      <c r="S902" s="40">
        <f>$G902+$H902+IF(ISBLANK($E902),0,$F902*VLOOKUP($E902,'INFO_Matières recyclables'!$F$4:$H$5,2,0))</f>
        <v>0</v>
      </c>
      <c r="T902" s="40">
        <f>$I902+$J902+$K902+$L902+$M902+$N902+$O902+$P902+$Q902+$F902+IF(ISBLANK($E902),0,$F902*(1-VLOOKUP($E902,'INFO_Matières recyclables'!F891:H892,2,0)))</f>
        <v>0</v>
      </c>
      <c r="U902" s="40">
        <f>$G902+$I902+$J902+$K902+$L902+$M902+IF(ISBLANK($E902),0,$F902*VLOOKUP($E902,'INFO_Matières recyclables'!$F$4:$H$5,3,0))</f>
        <v>0</v>
      </c>
      <c r="V902" s="40">
        <f>$H902+$N902+$O902+$P902+$Q902+IF(ISBLANK($E902),0,$F902*(1-VLOOKUP($E902,'INFO_Matières recyclables'!F891:H892,3,0)))</f>
        <v>0</v>
      </c>
    </row>
    <row r="903" spans="2:22" x14ac:dyDescent="0.3">
      <c r="B903" s="5"/>
      <c r="C903" s="5"/>
      <c r="D903" s="25"/>
      <c r="E903" s="35"/>
      <c r="F903" s="108"/>
      <c r="G903" s="111"/>
      <c r="H903" s="33"/>
      <c r="I903" s="33"/>
      <c r="J903" s="33"/>
      <c r="K903" s="33"/>
      <c r="L903" s="33"/>
      <c r="M903" s="33"/>
      <c r="N903" s="33"/>
      <c r="O903" s="33"/>
      <c r="P903" s="33"/>
      <c r="Q903" s="112"/>
      <c r="S903" s="40">
        <f>$G903+$H903+IF(ISBLANK($E903),0,$F903*VLOOKUP($E903,'INFO_Matières recyclables'!$F$4:$H$5,2,0))</f>
        <v>0</v>
      </c>
      <c r="T903" s="40">
        <f>$I903+$J903+$K903+$L903+$M903+$N903+$O903+$P903+$Q903+$F903+IF(ISBLANK($E903),0,$F903*(1-VLOOKUP($E903,'INFO_Matières recyclables'!F892:H893,2,0)))</f>
        <v>0</v>
      </c>
      <c r="U903" s="40">
        <f>$G903+$I903+$J903+$K903+$L903+$M903+IF(ISBLANK($E903),0,$F903*VLOOKUP($E903,'INFO_Matières recyclables'!$F$4:$H$5,3,0))</f>
        <v>0</v>
      </c>
      <c r="V903" s="40">
        <f>$H903+$N903+$O903+$P903+$Q903+IF(ISBLANK($E903),0,$F903*(1-VLOOKUP($E903,'INFO_Matières recyclables'!F892:H893,3,0)))</f>
        <v>0</v>
      </c>
    </row>
    <row r="904" spans="2:22" x14ac:dyDescent="0.3">
      <c r="B904" s="5"/>
      <c r="C904" s="5"/>
      <c r="D904" s="25"/>
      <c r="E904" s="35"/>
      <c r="F904" s="108"/>
      <c r="G904" s="111"/>
      <c r="H904" s="33"/>
      <c r="I904" s="33"/>
      <c r="J904" s="33"/>
      <c r="K904" s="33"/>
      <c r="L904" s="33"/>
      <c r="M904" s="33"/>
      <c r="N904" s="33"/>
      <c r="O904" s="33"/>
      <c r="P904" s="33"/>
      <c r="Q904" s="112"/>
      <c r="S904" s="40">
        <f>$G904+$H904+IF(ISBLANK($E904),0,$F904*VLOOKUP($E904,'INFO_Matières recyclables'!$F$4:$H$5,2,0))</f>
        <v>0</v>
      </c>
      <c r="T904" s="40">
        <f>$I904+$J904+$K904+$L904+$M904+$N904+$O904+$P904+$Q904+$F904+IF(ISBLANK($E904),0,$F904*(1-VLOOKUP($E904,'INFO_Matières recyclables'!F893:H894,2,0)))</f>
        <v>0</v>
      </c>
      <c r="U904" s="40">
        <f>$G904+$I904+$J904+$K904+$L904+$M904+IF(ISBLANK($E904),0,$F904*VLOOKUP($E904,'INFO_Matières recyclables'!$F$4:$H$5,3,0))</f>
        <v>0</v>
      </c>
      <c r="V904" s="40">
        <f>$H904+$N904+$O904+$P904+$Q904+IF(ISBLANK($E904),0,$F904*(1-VLOOKUP($E904,'INFO_Matières recyclables'!F893:H894,3,0)))</f>
        <v>0</v>
      </c>
    </row>
    <row r="905" spans="2:22" x14ac:dyDescent="0.3">
      <c r="B905" s="5"/>
      <c r="C905" s="5"/>
      <c r="D905" s="25"/>
      <c r="E905" s="35"/>
      <c r="F905" s="108"/>
      <c r="G905" s="111"/>
      <c r="H905" s="33"/>
      <c r="I905" s="33"/>
      <c r="J905" s="33"/>
      <c r="K905" s="33"/>
      <c r="L905" s="33"/>
      <c r="M905" s="33"/>
      <c r="N905" s="33"/>
      <c r="O905" s="33"/>
      <c r="P905" s="33"/>
      <c r="Q905" s="112"/>
      <c r="S905" s="40">
        <f>$G905+$H905+IF(ISBLANK($E905),0,$F905*VLOOKUP($E905,'INFO_Matières recyclables'!$F$4:$H$5,2,0))</f>
        <v>0</v>
      </c>
      <c r="T905" s="40">
        <f>$I905+$J905+$K905+$L905+$M905+$N905+$O905+$P905+$Q905+$F905+IF(ISBLANK($E905),0,$F905*(1-VLOOKUP($E905,'INFO_Matières recyclables'!F894:H895,2,0)))</f>
        <v>0</v>
      </c>
      <c r="U905" s="40">
        <f>$G905+$I905+$J905+$K905+$L905+$M905+IF(ISBLANK($E905),0,$F905*VLOOKUP($E905,'INFO_Matières recyclables'!$F$4:$H$5,3,0))</f>
        <v>0</v>
      </c>
      <c r="V905" s="40">
        <f>$H905+$N905+$O905+$P905+$Q905+IF(ISBLANK($E905),0,$F905*(1-VLOOKUP($E905,'INFO_Matières recyclables'!F894:H895,3,0)))</f>
        <v>0</v>
      </c>
    </row>
    <row r="906" spans="2:22" x14ac:dyDescent="0.3">
      <c r="B906" s="5"/>
      <c r="C906" s="5"/>
      <c r="D906" s="25"/>
      <c r="E906" s="35"/>
      <c r="F906" s="108"/>
      <c r="G906" s="111"/>
      <c r="H906" s="33"/>
      <c r="I906" s="33"/>
      <c r="J906" s="33"/>
      <c r="K906" s="33"/>
      <c r="L906" s="33"/>
      <c r="M906" s="33"/>
      <c r="N906" s="33"/>
      <c r="O906" s="33"/>
      <c r="P906" s="33"/>
      <c r="Q906" s="112"/>
      <c r="S906" s="40">
        <f>$G906+$H906+IF(ISBLANK($E906),0,$F906*VLOOKUP($E906,'INFO_Matières recyclables'!$F$4:$H$5,2,0))</f>
        <v>0</v>
      </c>
      <c r="T906" s="40">
        <f>$I906+$J906+$K906+$L906+$M906+$N906+$O906+$P906+$Q906+$F906+IF(ISBLANK($E906),0,$F906*(1-VLOOKUP($E906,'INFO_Matières recyclables'!F895:H896,2,0)))</f>
        <v>0</v>
      </c>
      <c r="U906" s="40">
        <f>$G906+$I906+$J906+$K906+$L906+$M906+IF(ISBLANK($E906),0,$F906*VLOOKUP($E906,'INFO_Matières recyclables'!$F$4:$H$5,3,0))</f>
        <v>0</v>
      </c>
      <c r="V906" s="40">
        <f>$H906+$N906+$O906+$P906+$Q906+IF(ISBLANK($E906),0,$F906*(1-VLOOKUP($E906,'INFO_Matières recyclables'!F895:H896,3,0)))</f>
        <v>0</v>
      </c>
    </row>
    <row r="907" spans="2:22" x14ac:dyDescent="0.3">
      <c r="B907" s="5"/>
      <c r="C907" s="5"/>
      <c r="D907" s="25"/>
      <c r="E907" s="35"/>
      <c r="F907" s="108"/>
      <c r="G907" s="111"/>
      <c r="H907" s="33"/>
      <c r="I907" s="33"/>
      <c r="J907" s="33"/>
      <c r="K907" s="33"/>
      <c r="L907" s="33"/>
      <c r="M907" s="33"/>
      <c r="N907" s="33"/>
      <c r="O907" s="33"/>
      <c r="P907" s="33"/>
      <c r="Q907" s="112"/>
      <c r="S907" s="40">
        <f>$G907+$H907+IF(ISBLANK($E907),0,$F907*VLOOKUP($E907,'INFO_Matières recyclables'!$F$4:$H$5,2,0))</f>
        <v>0</v>
      </c>
      <c r="T907" s="40">
        <f>$I907+$J907+$K907+$L907+$M907+$N907+$O907+$P907+$Q907+$F907+IF(ISBLANK($E907),0,$F907*(1-VLOOKUP($E907,'INFO_Matières recyclables'!F896:H897,2,0)))</f>
        <v>0</v>
      </c>
      <c r="U907" s="40">
        <f>$G907+$I907+$J907+$K907+$L907+$M907+IF(ISBLANK($E907),0,$F907*VLOOKUP($E907,'INFO_Matières recyclables'!$F$4:$H$5,3,0))</f>
        <v>0</v>
      </c>
      <c r="V907" s="40">
        <f>$H907+$N907+$O907+$P907+$Q907+IF(ISBLANK($E907),0,$F907*(1-VLOOKUP($E907,'INFO_Matières recyclables'!F896:H897,3,0)))</f>
        <v>0</v>
      </c>
    </row>
    <row r="908" spans="2:22" x14ac:dyDescent="0.3">
      <c r="B908" s="5"/>
      <c r="C908" s="5"/>
      <c r="D908" s="25"/>
      <c r="E908" s="35"/>
      <c r="F908" s="108"/>
      <c r="G908" s="111"/>
      <c r="H908" s="33"/>
      <c r="I908" s="33"/>
      <c r="J908" s="33"/>
      <c r="K908" s="33"/>
      <c r="L908" s="33"/>
      <c r="M908" s="33"/>
      <c r="N908" s="33"/>
      <c r="O908" s="33"/>
      <c r="P908" s="33"/>
      <c r="Q908" s="112"/>
      <c r="S908" s="40">
        <f>$G908+$H908+IF(ISBLANK($E908),0,$F908*VLOOKUP($E908,'INFO_Matières recyclables'!$F$4:$H$5,2,0))</f>
        <v>0</v>
      </c>
      <c r="T908" s="40">
        <f>$I908+$J908+$K908+$L908+$M908+$N908+$O908+$P908+$Q908+$F908+IF(ISBLANK($E908),0,$F908*(1-VLOOKUP($E908,'INFO_Matières recyclables'!F897:H898,2,0)))</f>
        <v>0</v>
      </c>
      <c r="U908" s="40">
        <f>$G908+$I908+$J908+$K908+$L908+$M908+IF(ISBLANK($E908),0,$F908*VLOOKUP($E908,'INFO_Matières recyclables'!$F$4:$H$5,3,0))</f>
        <v>0</v>
      </c>
      <c r="V908" s="40">
        <f>$H908+$N908+$O908+$P908+$Q908+IF(ISBLANK($E908),0,$F908*(1-VLOOKUP($E908,'INFO_Matières recyclables'!F897:H898,3,0)))</f>
        <v>0</v>
      </c>
    </row>
    <row r="909" spans="2:22" x14ac:dyDescent="0.3">
      <c r="B909" s="5"/>
      <c r="C909" s="5"/>
      <c r="D909" s="25"/>
      <c r="E909" s="35"/>
      <c r="F909" s="108"/>
      <c r="G909" s="111"/>
      <c r="H909" s="33"/>
      <c r="I909" s="33"/>
      <c r="J909" s="33"/>
      <c r="K909" s="33"/>
      <c r="L909" s="33"/>
      <c r="M909" s="33"/>
      <c r="N909" s="33"/>
      <c r="O909" s="33"/>
      <c r="P909" s="33"/>
      <c r="Q909" s="112"/>
      <c r="S909" s="40">
        <f>$G909+$H909+IF(ISBLANK($E909),0,$F909*VLOOKUP($E909,'INFO_Matières recyclables'!$F$4:$H$5,2,0))</f>
        <v>0</v>
      </c>
      <c r="T909" s="40">
        <f>$I909+$J909+$K909+$L909+$M909+$N909+$O909+$P909+$Q909+$F909+IF(ISBLANK($E909),0,$F909*(1-VLOOKUP($E909,'INFO_Matières recyclables'!F898:H899,2,0)))</f>
        <v>0</v>
      </c>
      <c r="U909" s="40">
        <f>$G909+$I909+$J909+$K909+$L909+$M909+IF(ISBLANK($E909),0,$F909*VLOOKUP($E909,'INFO_Matières recyclables'!$F$4:$H$5,3,0))</f>
        <v>0</v>
      </c>
      <c r="V909" s="40">
        <f>$H909+$N909+$O909+$P909+$Q909+IF(ISBLANK($E909),0,$F909*(1-VLOOKUP($E909,'INFO_Matières recyclables'!F898:H899,3,0)))</f>
        <v>0</v>
      </c>
    </row>
    <row r="910" spans="2:22" x14ac:dyDescent="0.3">
      <c r="B910" s="5"/>
      <c r="C910" s="5"/>
      <c r="D910" s="25"/>
      <c r="E910" s="35"/>
      <c r="F910" s="108"/>
      <c r="G910" s="111"/>
      <c r="H910" s="33"/>
      <c r="I910" s="33"/>
      <c r="J910" s="33"/>
      <c r="K910" s="33"/>
      <c r="L910" s="33"/>
      <c r="M910" s="33"/>
      <c r="N910" s="33"/>
      <c r="O910" s="33"/>
      <c r="P910" s="33"/>
      <c r="Q910" s="112"/>
      <c r="S910" s="40">
        <f>$G910+$H910+IF(ISBLANK($E910),0,$F910*VLOOKUP($E910,'INFO_Matières recyclables'!$F$4:$H$5,2,0))</f>
        <v>0</v>
      </c>
      <c r="T910" s="40">
        <f>$I910+$J910+$K910+$L910+$M910+$N910+$O910+$P910+$Q910+$F910+IF(ISBLANK($E910),0,$F910*(1-VLOOKUP($E910,'INFO_Matières recyclables'!F899:H900,2,0)))</f>
        <v>0</v>
      </c>
      <c r="U910" s="40">
        <f>$G910+$I910+$J910+$K910+$L910+$M910+IF(ISBLANK($E910),0,$F910*VLOOKUP($E910,'INFO_Matières recyclables'!$F$4:$H$5,3,0))</f>
        <v>0</v>
      </c>
      <c r="V910" s="40">
        <f>$H910+$N910+$O910+$P910+$Q910+IF(ISBLANK($E910),0,$F910*(1-VLOOKUP($E910,'INFO_Matières recyclables'!F899:H900,3,0)))</f>
        <v>0</v>
      </c>
    </row>
    <row r="911" spans="2:22" x14ac:dyDescent="0.3">
      <c r="B911" s="5"/>
      <c r="C911" s="5"/>
      <c r="D911" s="25"/>
      <c r="E911" s="35"/>
      <c r="F911" s="108"/>
      <c r="G911" s="111"/>
      <c r="H911" s="33"/>
      <c r="I911" s="33"/>
      <c r="J911" s="33"/>
      <c r="K911" s="33"/>
      <c r="L911" s="33"/>
      <c r="M911" s="33"/>
      <c r="N911" s="33"/>
      <c r="O911" s="33"/>
      <c r="P911" s="33"/>
      <c r="Q911" s="112"/>
      <c r="S911" s="40">
        <f>$G911+$H911+IF(ISBLANK($E911),0,$F911*VLOOKUP($E911,'INFO_Matières recyclables'!$F$4:$H$5,2,0))</f>
        <v>0</v>
      </c>
      <c r="T911" s="40">
        <f>$I911+$J911+$K911+$L911+$M911+$N911+$O911+$P911+$Q911+$F911+IF(ISBLANK($E911),0,$F911*(1-VLOOKUP($E911,'INFO_Matières recyclables'!F900:H901,2,0)))</f>
        <v>0</v>
      </c>
      <c r="U911" s="40">
        <f>$G911+$I911+$J911+$K911+$L911+$M911+IF(ISBLANK($E911),0,$F911*VLOOKUP($E911,'INFO_Matières recyclables'!$F$4:$H$5,3,0))</f>
        <v>0</v>
      </c>
      <c r="V911" s="40">
        <f>$H911+$N911+$O911+$P911+$Q911+IF(ISBLANK($E911),0,$F911*(1-VLOOKUP($E911,'INFO_Matières recyclables'!F900:H901,3,0)))</f>
        <v>0</v>
      </c>
    </row>
    <row r="912" spans="2:22" x14ac:dyDescent="0.3">
      <c r="B912" s="5"/>
      <c r="C912" s="5"/>
      <c r="D912" s="25"/>
      <c r="E912" s="35"/>
      <c r="F912" s="108"/>
      <c r="G912" s="111"/>
      <c r="H912" s="33"/>
      <c r="I912" s="33"/>
      <c r="J912" s="33"/>
      <c r="K912" s="33"/>
      <c r="L912" s="33"/>
      <c r="M912" s="33"/>
      <c r="N912" s="33"/>
      <c r="O912" s="33"/>
      <c r="P912" s="33"/>
      <c r="Q912" s="112"/>
      <c r="S912" s="40">
        <f>$G912+$H912+IF(ISBLANK($E912),0,$F912*VLOOKUP($E912,'INFO_Matières recyclables'!$F$4:$H$5,2,0))</f>
        <v>0</v>
      </c>
      <c r="T912" s="40">
        <f>$I912+$J912+$K912+$L912+$M912+$N912+$O912+$P912+$Q912+$F912+IF(ISBLANK($E912),0,$F912*(1-VLOOKUP($E912,'INFO_Matières recyclables'!F901:H902,2,0)))</f>
        <v>0</v>
      </c>
      <c r="U912" s="40">
        <f>$G912+$I912+$J912+$K912+$L912+$M912+IF(ISBLANK($E912),0,$F912*VLOOKUP($E912,'INFO_Matières recyclables'!$F$4:$H$5,3,0))</f>
        <v>0</v>
      </c>
      <c r="V912" s="40">
        <f>$H912+$N912+$O912+$P912+$Q912+IF(ISBLANK($E912),0,$F912*(1-VLOOKUP($E912,'INFO_Matières recyclables'!F901:H902,3,0)))</f>
        <v>0</v>
      </c>
    </row>
    <row r="913" spans="2:22" x14ac:dyDescent="0.3">
      <c r="B913" s="5"/>
      <c r="C913" s="5"/>
      <c r="D913" s="25"/>
      <c r="E913" s="35"/>
      <c r="F913" s="108"/>
      <c r="G913" s="111"/>
      <c r="H913" s="33"/>
      <c r="I913" s="33"/>
      <c r="J913" s="33"/>
      <c r="K913" s="33"/>
      <c r="L913" s="33"/>
      <c r="M913" s="33"/>
      <c r="N913" s="33"/>
      <c r="O913" s="33"/>
      <c r="P913" s="33"/>
      <c r="Q913" s="112"/>
      <c r="S913" s="40">
        <f>$G913+$H913+IF(ISBLANK($E913),0,$F913*VLOOKUP($E913,'INFO_Matières recyclables'!$F$4:$H$5,2,0))</f>
        <v>0</v>
      </c>
      <c r="T913" s="40">
        <f>$I913+$J913+$K913+$L913+$M913+$N913+$O913+$P913+$Q913+$F913+IF(ISBLANK($E913),0,$F913*(1-VLOOKUP($E913,'INFO_Matières recyclables'!F902:H903,2,0)))</f>
        <v>0</v>
      </c>
      <c r="U913" s="40">
        <f>$G913+$I913+$J913+$K913+$L913+$M913+IF(ISBLANK($E913),0,$F913*VLOOKUP($E913,'INFO_Matières recyclables'!$F$4:$H$5,3,0))</f>
        <v>0</v>
      </c>
      <c r="V913" s="40">
        <f>$H913+$N913+$O913+$P913+$Q913+IF(ISBLANK($E913),0,$F913*(1-VLOOKUP($E913,'INFO_Matières recyclables'!F902:H903,3,0)))</f>
        <v>0</v>
      </c>
    </row>
    <row r="914" spans="2:22" x14ac:dyDescent="0.3">
      <c r="B914" s="5"/>
      <c r="C914" s="5"/>
      <c r="D914" s="25"/>
      <c r="E914" s="35"/>
      <c r="F914" s="108"/>
      <c r="G914" s="111"/>
      <c r="H914" s="33"/>
      <c r="I914" s="33"/>
      <c r="J914" s="33"/>
      <c r="K914" s="33"/>
      <c r="L914" s="33"/>
      <c r="M914" s="33"/>
      <c r="N914" s="33"/>
      <c r="O914" s="33"/>
      <c r="P914" s="33"/>
      <c r="Q914" s="112"/>
      <c r="S914" s="40">
        <f>$G914+$H914+IF(ISBLANK($E914),0,$F914*VLOOKUP($E914,'INFO_Matières recyclables'!$F$4:$H$5,2,0))</f>
        <v>0</v>
      </c>
      <c r="T914" s="40">
        <f>$I914+$J914+$K914+$L914+$M914+$N914+$O914+$P914+$Q914+$F914+IF(ISBLANK($E914),0,$F914*(1-VLOOKUP($E914,'INFO_Matières recyclables'!F903:H904,2,0)))</f>
        <v>0</v>
      </c>
      <c r="U914" s="40">
        <f>$G914+$I914+$J914+$K914+$L914+$M914+IF(ISBLANK($E914),0,$F914*VLOOKUP($E914,'INFO_Matières recyclables'!$F$4:$H$5,3,0))</f>
        <v>0</v>
      </c>
      <c r="V914" s="40">
        <f>$H914+$N914+$O914+$P914+$Q914+IF(ISBLANK($E914),0,$F914*(1-VLOOKUP($E914,'INFO_Matières recyclables'!F903:H904,3,0)))</f>
        <v>0</v>
      </c>
    </row>
    <row r="915" spans="2:22" x14ac:dyDescent="0.3">
      <c r="B915" s="5"/>
      <c r="C915" s="5"/>
      <c r="D915" s="25"/>
      <c r="E915" s="35"/>
      <c r="F915" s="108"/>
      <c r="G915" s="111"/>
      <c r="H915" s="33"/>
      <c r="I915" s="33"/>
      <c r="J915" s="33"/>
      <c r="K915" s="33"/>
      <c r="L915" s="33"/>
      <c r="M915" s="33"/>
      <c r="N915" s="33"/>
      <c r="O915" s="33"/>
      <c r="P915" s="33"/>
      <c r="Q915" s="112"/>
      <c r="S915" s="40">
        <f>$G915+$H915+IF(ISBLANK($E915),0,$F915*VLOOKUP($E915,'INFO_Matières recyclables'!$F$4:$H$5,2,0))</f>
        <v>0</v>
      </c>
      <c r="T915" s="40">
        <f>$I915+$J915+$K915+$L915+$M915+$N915+$O915+$P915+$Q915+$F915+IF(ISBLANK($E915),0,$F915*(1-VLOOKUP($E915,'INFO_Matières recyclables'!F904:H905,2,0)))</f>
        <v>0</v>
      </c>
      <c r="U915" s="40">
        <f>$G915+$I915+$J915+$K915+$L915+$M915+IF(ISBLANK($E915),0,$F915*VLOOKUP($E915,'INFO_Matières recyclables'!$F$4:$H$5,3,0))</f>
        <v>0</v>
      </c>
      <c r="V915" s="40">
        <f>$H915+$N915+$O915+$P915+$Q915+IF(ISBLANK($E915),0,$F915*(1-VLOOKUP($E915,'INFO_Matières recyclables'!F904:H905,3,0)))</f>
        <v>0</v>
      </c>
    </row>
    <row r="916" spans="2:22" x14ac:dyDescent="0.3">
      <c r="B916" s="5"/>
      <c r="C916" s="5"/>
      <c r="D916" s="25"/>
      <c r="E916" s="35"/>
      <c r="F916" s="108"/>
      <c r="G916" s="111"/>
      <c r="H916" s="33"/>
      <c r="I916" s="33"/>
      <c r="J916" s="33"/>
      <c r="K916" s="33"/>
      <c r="L916" s="33"/>
      <c r="M916" s="33"/>
      <c r="N916" s="33"/>
      <c r="O916" s="33"/>
      <c r="P916" s="33"/>
      <c r="Q916" s="112"/>
      <c r="S916" s="40">
        <f>$G916+$H916+IF(ISBLANK($E916),0,$F916*VLOOKUP($E916,'INFO_Matières recyclables'!$F$4:$H$5,2,0))</f>
        <v>0</v>
      </c>
      <c r="T916" s="40">
        <f>$I916+$J916+$K916+$L916+$M916+$N916+$O916+$P916+$Q916+$F916+IF(ISBLANK($E916),0,$F916*(1-VLOOKUP($E916,'INFO_Matières recyclables'!F905:H906,2,0)))</f>
        <v>0</v>
      </c>
      <c r="U916" s="40">
        <f>$G916+$I916+$J916+$K916+$L916+$M916+IF(ISBLANK($E916),0,$F916*VLOOKUP($E916,'INFO_Matières recyclables'!$F$4:$H$5,3,0))</f>
        <v>0</v>
      </c>
      <c r="V916" s="40">
        <f>$H916+$N916+$O916+$P916+$Q916+IF(ISBLANK($E916),0,$F916*(1-VLOOKUP($E916,'INFO_Matières recyclables'!F905:H906,3,0)))</f>
        <v>0</v>
      </c>
    </row>
    <row r="917" spans="2:22" x14ac:dyDescent="0.3">
      <c r="B917" s="5"/>
      <c r="C917" s="5"/>
      <c r="D917" s="25"/>
      <c r="E917" s="35"/>
      <c r="F917" s="108"/>
      <c r="G917" s="111"/>
      <c r="H917" s="33"/>
      <c r="I917" s="33"/>
      <c r="J917" s="33"/>
      <c r="K917" s="33"/>
      <c r="L917" s="33"/>
      <c r="M917" s="33"/>
      <c r="N917" s="33"/>
      <c r="O917" s="33"/>
      <c r="P917" s="33"/>
      <c r="Q917" s="112"/>
      <c r="S917" s="40">
        <f>$G917+$H917+IF(ISBLANK($E917),0,$F917*VLOOKUP($E917,'INFO_Matières recyclables'!$F$4:$H$5,2,0))</f>
        <v>0</v>
      </c>
      <c r="T917" s="40">
        <f>$I917+$J917+$K917+$L917+$M917+$N917+$O917+$P917+$Q917+$F917+IF(ISBLANK($E917),0,$F917*(1-VLOOKUP($E917,'INFO_Matières recyclables'!F906:H907,2,0)))</f>
        <v>0</v>
      </c>
      <c r="U917" s="40">
        <f>$G917+$I917+$J917+$K917+$L917+$M917+IF(ISBLANK($E917),0,$F917*VLOOKUP($E917,'INFO_Matières recyclables'!$F$4:$H$5,3,0))</f>
        <v>0</v>
      </c>
      <c r="V917" s="40">
        <f>$H917+$N917+$O917+$P917+$Q917+IF(ISBLANK($E917),0,$F917*(1-VLOOKUP($E917,'INFO_Matières recyclables'!F906:H907,3,0)))</f>
        <v>0</v>
      </c>
    </row>
    <row r="918" spans="2:22" x14ac:dyDescent="0.3">
      <c r="B918" s="5"/>
      <c r="C918" s="5"/>
      <c r="D918" s="25"/>
      <c r="E918" s="35"/>
      <c r="F918" s="108"/>
      <c r="G918" s="111"/>
      <c r="H918" s="33"/>
      <c r="I918" s="33"/>
      <c r="J918" s="33"/>
      <c r="K918" s="33"/>
      <c r="L918" s="33"/>
      <c r="M918" s="33"/>
      <c r="N918" s="33"/>
      <c r="O918" s="33"/>
      <c r="P918" s="33"/>
      <c r="Q918" s="112"/>
      <c r="S918" s="40">
        <f>$G918+$H918+IF(ISBLANK($E918),0,$F918*VLOOKUP($E918,'INFO_Matières recyclables'!$F$4:$H$5,2,0))</f>
        <v>0</v>
      </c>
      <c r="T918" s="40">
        <f>$I918+$J918+$K918+$L918+$M918+$N918+$O918+$P918+$Q918+$F918+IF(ISBLANK($E918),0,$F918*(1-VLOOKUP($E918,'INFO_Matières recyclables'!F907:H908,2,0)))</f>
        <v>0</v>
      </c>
      <c r="U918" s="40">
        <f>$G918+$I918+$J918+$K918+$L918+$M918+IF(ISBLANK($E918),0,$F918*VLOOKUP($E918,'INFO_Matières recyclables'!$F$4:$H$5,3,0))</f>
        <v>0</v>
      </c>
      <c r="V918" s="40">
        <f>$H918+$N918+$O918+$P918+$Q918+IF(ISBLANK($E918),0,$F918*(1-VLOOKUP($E918,'INFO_Matières recyclables'!F907:H908,3,0)))</f>
        <v>0</v>
      </c>
    </row>
    <row r="919" spans="2:22" x14ac:dyDescent="0.3">
      <c r="B919" s="5"/>
      <c r="C919" s="5"/>
      <c r="D919" s="25"/>
      <c r="E919" s="35"/>
      <c r="F919" s="108"/>
      <c r="G919" s="111"/>
      <c r="H919" s="33"/>
      <c r="I919" s="33"/>
      <c r="J919" s="33"/>
      <c r="K919" s="33"/>
      <c r="L919" s="33"/>
      <c r="M919" s="33"/>
      <c r="N919" s="33"/>
      <c r="O919" s="33"/>
      <c r="P919" s="33"/>
      <c r="Q919" s="112"/>
      <c r="S919" s="40">
        <f>$G919+$H919+IF(ISBLANK($E919),0,$F919*VLOOKUP($E919,'INFO_Matières recyclables'!$F$4:$H$5,2,0))</f>
        <v>0</v>
      </c>
      <c r="T919" s="40">
        <f>$I919+$J919+$K919+$L919+$M919+$N919+$O919+$P919+$Q919+$F919+IF(ISBLANK($E919),0,$F919*(1-VLOOKUP($E919,'INFO_Matières recyclables'!F908:H909,2,0)))</f>
        <v>0</v>
      </c>
      <c r="U919" s="40">
        <f>$G919+$I919+$J919+$K919+$L919+$M919+IF(ISBLANK($E919),0,$F919*VLOOKUP($E919,'INFO_Matières recyclables'!$F$4:$H$5,3,0))</f>
        <v>0</v>
      </c>
      <c r="V919" s="40">
        <f>$H919+$N919+$O919+$P919+$Q919+IF(ISBLANK($E919),0,$F919*(1-VLOOKUP($E919,'INFO_Matières recyclables'!F908:H909,3,0)))</f>
        <v>0</v>
      </c>
    </row>
    <row r="920" spans="2:22" x14ac:dyDescent="0.3">
      <c r="B920" s="5"/>
      <c r="C920" s="5"/>
      <c r="D920" s="25"/>
      <c r="E920" s="35"/>
      <c r="F920" s="108"/>
      <c r="G920" s="111"/>
      <c r="H920" s="33"/>
      <c r="I920" s="33"/>
      <c r="J920" s="33"/>
      <c r="K920" s="33"/>
      <c r="L920" s="33"/>
      <c r="M920" s="33"/>
      <c r="N920" s="33"/>
      <c r="O920" s="33"/>
      <c r="P920" s="33"/>
      <c r="Q920" s="112"/>
      <c r="S920" s="40">
        <f>$G920+$H920+IF(ISBLANK($E920),0,$F920*VLOOKUP($E920,'INFO_Matières recyclables'!$F$4:$H$5,2,0))</f>
        <v>0</v>
      </c>
      <c r="T920" s="40">
        <f>$I920+$J920+$K920+$L920+$M920+$N920+$O920+$P920+$Q920+$F920+IF(ISBLANK($E920),0,$F920*(1-VLOOKUP($E920,'INFO_Matières recyclables'!F909:H910,2,0)))</f>
        <v>0</v>
      </c>
      <c r="U920" s="40">
        <f>$G920+$I920+$J920+$K920+$L920+$M920+IF(ISBLANK($E920),0,$F920*VLOOKUP($E920,'INFO_Matières recyclables'!$F$4:$H$5,3,0))</f>
        <v>0</v>
      </c>
      <c r="V920" s="40">
        <f>$H920+$N920+$O920+$P920+$Q920+IF(ISBLANK($E920),0,$F920*(1-VLOOKUP($E920,'INFO_Matières recyclables'!F909:H910,3,0)))</f>
        <v>0</v>
      </c>
    </row>
    <row r="921" spans="2:22" x14ac:dyDescent="0.3">
      <c r="B921" s="5"/>
      <c r="C921" s="5"/>
      <c r="D921" s="25"/>
      <c r="E921" s="35"/>
      <c r="F921" s="108"/>
      <c r="G921" s="111"/>
      <c r="H921" s="33"/>
      <c r="I921" s="33"/>
      <c r="J921" s="33"/>
      <c r="K921" s="33"/>
      <c r="L921" s="33"/>
      <c r="M921" s="33"/>
      <c r="N921" s="33"/>
      <c r="O921" s="33"/>
      <c r="P921" s="33"/>
      <c r="Q921" s="112"/>
      <c r="S921" s="40">
        <f>$G921+$H921+IF(ISBLANK($E921),0,$F921*VLOOKUP($E921,'INFO_Matières recyclables'!$F$4:$H$5,2,0))</f>
        <v>0</v>
      </c>
      <c r="T921" s="40">
        <f>$I921+$J921+$K921+$L921+$M921+$N921+$O921+$P921+$Q921+$F921+IF(ISBLANK($E921),0,$F921*(1-VLOOKUP($E921,'INFO_Matières recyclables'!F910:H911,2,0)))</f>
        <v>0</v>
      </c>
      <c r="U921" s="40">
        <f>$G921+$I921+$J921+$K921+$L921+$M921+IF(ISBLANK($E921),0,$F921*VLOOKUP($E921,'INFO_Matières recyclables'!$F$4:$H$5,3,0))</f>
        <v>0</v>
      </c>
      <c r="V921" s="40">
        <f>$H921+$N921+$O921+$P921+$Q921+IF(ISBLANK($E921),0,$F921*(1-VLOOKUP($E921,'INFO_Matières recyclables'!F910:H911,3,0)))</f>
        <v>0</v>
      </c>
    </row>
    <row r="922" spans="2:22" x14ac:dyDescent="0.3">
      <c r="B922" s="5"/>
      <c r="C922" s="5"/>
      <c r="D922" s="25"/>
      <c r="E922" s="35"/>
      <c r="F922" s="108"/>
      <c r="G922" s="111"/>
      <c r="H922" s="33"/>
      <c r="I922" s="33"/>
      <c r="J922" s="33"/>
      <c r="K922" s="33"/>
      <c r="L922" s="33"/>
      <c r="M922" s="33"/>
      <c r="N922" s="33"/>
      <c r="O922" s="33"/>
      <c r="P922" s="33"/>
      <c r="Q922" s="112"/>
      <c r="S922" s="40">
        <f>$G922+$H922+IF(ISBLANK($E922),0,$F922*VLOOKUP($E922,'INFO_Matières recyclables'!$F$4:$H$5,2,0))</f>
        <v>0</v>
      </c>
      <c r="T922" s="40">
        <f>$I922+$J922+$K922+$L922+$M922+$N922+$O922+$P922+$Q922+$F922+IF(ISBLANK($E922),0,$F922*(1-VLOOKUP($E922,'INFO_Matières recyclables'!F911:H912,2,0)))</f>
        <v>0</v>
      </c>
      <c r="U922" s="40">
        <f>$G922+$I922+$J922+$K922+$L922+$M922+IF(ISBLANK($E922),0,$F922*VLOOKUP($E922,'INFO_Matières recyclables'!$F$4:$H$5,3,0))</f>
        <v>0</v>
      </c>
      <c r="V922" s="40">
        <f>$H922+$N922+$O922+$P922+$Q922+IF(ISBLANK($E922),0,$F922*(1-VLOOKUP($E922,'INFO_Matières recyclables'!F911:H912,3,0)))</f>
        <v>0</v>
      </c>
    </row>
    <row r="923" spans="2:22" x14ac:dyDescent="0.3">
      <c r="B923" s="5"/>
      <c r="C923" s="5"/>
      <c r="D923" s="25"/>
      <c r="E923" s="35"/>
      <c r="F923" s="108"/>
      <c r="G923" s="111"/>
      <c r="H923" s="33"/>
      <c r="I923" s="33"/>
      <c r="J923" s="33"/>
      <c r="K923" s="33"/>
      <c r="L923" s="33"/>
      <c r="M923" s="33"/>
      <c r="N923" s="33"/>
      <c r="O923" s="33"/>
      <c r="P923" s="33"/>
      <c r="Q923" s="112"/>
      <c r="S923" s="40">
        <f>$G923+$H923+IF(ISBLANK($E923),0,$F923*VLOOKUP($E923,'INFO_Matières recyclables'!$F$4:$H$5,2,0))</f>
        <v>0</v>
      </c>
      <c r="T923" s="40">
        <f>$I923+$J923+$K923+$L923+$M923+$N923+$O923+$P923+$Q923+$F923+IF(ISBLANK($E923),0,$F923*(1-VLOOKUP($E923,'INFO_Matières recyclables'!F912:H913,2,0)))</f>
        <v>0</v>
      </c>
      <c r="U923" s="40">
        <f>$G923+$I923+$J923+$K923+$L923+$M923+IF(ISBLANK($E923),0,$F923*VLOOKUP($E923,'INFO_Matières recyclables'!$F$4:$H$5,3,0))</f>
        <v>0</v>
      </c>
      <c r="V923" s="40">
        <f>$H923+$N923+$O923+$P923+$Q923+IF(ISBLANK($E923),0,$F923*(1-VLOOKUP($E923,'INFO_Matières recyclables'!F912:H913,3,0)))</f>
        <v>0</v>
      </c>
    </row>
    <row r="924" spans="2:22" x14ac:dyDescent="0.3">
      <c r="B924" s="5"/>
      <c r="C924" s="5"/>
      <c r="D924" s="25"/>
      <c r="E924" s="35"/>
      <c r="F924" s="108"/>
      <c r="G924" s="111"/>
      <c r="H924" s="33"/>
      <c r="I924" s="33"/>
      <c r="J924" s="33"/>
      <c r="K924" s="33"/>
      <c r="L924" s="33"/>
      <c r="M924" s="33"/>
      <c r="N924" s="33"/>
      <c r="O924" s="33"/>
      <c r="P924" s="33"/>
      <c r="Q924" s="112"/>
      <c r="S924" s="40">
        <f>$G924+$H924+IF(ISBLANK($E924),0,$F924*VLOOKUP($E924,'INFO_Matières recyclables'!$F$4:$H$5,2,0))</f>
        <v>0</v>
      </c>
      <c r="T924" s="40">
        <f>$I924+$J924+$K924+$L924+$M924+$N924+$O924+$P924+$Q924+$F924+IF(ISBLANK($E924),0,$F924*(1-VLOOKUP($E924,'INFO_Matières recyclables'!F913:H914,2,0)))</f>
        <v>0</v>
      </c>
      <c r="U924" s="40">
        <f>$G924+$I924+$J924+$K924+$L924+$M924+IF(ISBLANK($E924),0,$F924*VLOOKUP($E924,'INFO_Matières recyclables'!$F$4:$H$5,3,0))</f>
        <v>0</v>
      </c>
      <c r="V924" s="40">
        <f>$H924+$N924+$O924+$P924+$Q924+IF(ISBLANK($E924),0,$F924*(1-VLOOKUP($E924,'INFO_Matières recyclables'!F913:H914,3,0)))</f>
        <v>0</v>
      </c>
    </row>
    <row r="925" spans="2:22" x14ac:dyDescent="0.3">
      <c r="B925" s="5"/>
      <c r="C925" s="5"/>
      <c r="D925" s="25"/>
      <c r="E925" s="35"/>
      <c r="F925" s="108"/>
      <c r="G925" s="111"/>
      <c r="H925" s="33"/>
      <c r="I925" s="33"/>
      <c r="J925" s="33"/>
      <c r="K925" s="33"/>
      <c r="L925" s="33"/>
      <c r="M925" s="33"/>
      <c r="N925" s="33"/>
      <c r="O925" s="33"/>
      <c r="P925" s="33"/>
      <c r="Q925" s="112"/>
      <c r="S925" s="40">
        <f>$G925+$H925+IF(ISBLANK($E925),0,$F925*VLOOKUP($E925,'INFO_Matières recyclables'!$F$4:$H$5,2,0))</f>
        <v>0</v>
      </c>
      <c r="T925" s="40">
        <f>$I925+$J925+$K925+$L925+$M925+$N925+$O925+$P925+$Q925+$F925+IF(ISBLANK($E925),0,$F925*(1-VLOOKUP($E925,'INFO_Matières recyclables'!F914:H915,2,0)))</f>
        <v>0</v>
      </c>
      <c r="U925" s="40">
        <f>$G925+$I925+$J925+$K925+$L925+$M925+IF(ISBLANK($E925),0,$F925*VLOOKUP($E925,'INFO_Matières recyclables'!$F$4:$H$5,3,0))</f>
        <v>0</v>
      </c>
      <c r="V925" s="40">
        <f>$H925+$N925+$O925+$P925+$Q925+IF(ISBLANK($E925),0,$F925*(1-VLOOKUP($E925,'INFO_Matières recyclables'!F914:H915,3,0)))</f>
        <v>0</v>
      </c>
    </row>
    <row r="926" spans="2:22" x14ac:dyDescent="0.3">
      <c r="B926" s="5"/>
      <c r="C926" s="5"/>
      <c r="D926" s="25"/>
      <c r="E926" s="35"/>
      <c r="F926" s="108"/>
      <c r="G926" s="111"/>
      <c r="H926" s="33"/>
      <c r="I926" s="33"/>
      <c r="J926" s="33"/>
      <c r="K926" s="33"/>
      <c r="L926" s="33"/>
      <c r="M926" s="33"/>
      <c r="N926" s="33"/>
      <c r="O926" s="33"/>
      <c r="P926" s="33"/>
      <c r="Q926" s="112"/>
      <c r="S926" s="40">
        <f>$G926+$H926+IF(ISBLANK($E926),0,$F926*VLOOKUP($E926,'INFO_Matières recyclables'!$F$4:$H$5,2,0))</f>
        <v>0</v>
      </c>
      <c r="T926" s="40">
        <f>$I926+$J926+$K926+$L926+$M926+$N926+$O926+$P926+$Q926+$F926+IF(ISBLANK($E926),0,$F926*(1-VLOOKUP($E926,'INFO_Matières recyclables'!F915:H916,2,0)))</f>
        <v>0</v>
      </c>
      <c r="U926" s="40">
        <f>$G926+$I926+$J926+$K926+$L926+$M926+IF(ISBLANK($E926),0,$F926*VLOOKUP($E926,'INFO_Matières recyclables'!$F$4:$H$5,3,0))</f>
        <v>0</v>
      </c>
      <c r="V926" s="40">
        <f>$H926+$N926+$O926+$P926+$Q926+IF(ISBLANK($E926),0,$F926*(1-VLOOKUP($E926,'INFO_Matières recyclables'!F915:H916,3,0)))</f>
        <v>0</v>
      </c>
    </row>
    <row r="927" spans="2:22" x14ac:dyDescent="0.3">
      <c r="B927" s="5"/>
      <c r="C927" s="5"/>
      <c r="D927" s="25"/>
      <c r="E927" s="35"/>
      <c r="F927" s="108"/>
      <c r="G927" s="111"/>
      <c r="H927" s="33"/>
      <c r="I927" s="33"/>
      <c r="J927" s="33"/>
      <c r="K927" s="33"/>
      <c r="L927" s="33"/>
      <c r="M927" s="33"/>
      <c r="N927" s="33"/>
      <c r="O927" s="33"/>
      <c r="P927" s="33"/>
      <c r="Q927" s="112"/>
      <c r="S927" s="40">
        <f>$G927+$H927+IF(ISBLANK($E927),0,$F927*VLOOKUP($E927,'INFO_Matières recyclables'!$F$4:$H$5,2,0))</f>
        <v>0</v>
      </c>
      <c r="T927" s="40">
        <f>$I927+$J927+$K927+$L927+$M927+$N927+$O927+$P927+$Q927+$F927+IF(ISBLANK($E927),0,$F927*(1-VLOOKUP($E927,'INFO_Matières recyclables'!F916:H917,2,0)))</f>
        <v>0</v>
      </c>
      <c r="U927" s="40">
        <f>$G927+$I927+$J927+$K927+$L927+$M927+IF(ISBLANK($E927),0,$F927*VLOOKUP($E927,'INFO_Matières recyclables'!$F$4:$H$5,3,0))</f>
        <v>0</v>
      </c>
      <c r="V927" s="40">
        <f>$H927+$N927+$O927+$P927+$Q927+IF(ISBLANK($E927),0,$F927*(1-VLOOKUP($E927,'INFO_Matières recyclables'!F916:H917,3,0)))</f>
        <v>0</v>
      </c>
    </row>
    <row r="928" spans="2:22" x14ac:dyDescent="0.3">
      <c r="B928" s="5"/>
      <c r="C928" s="5"/>
      <c r="D928" s="25"/>
      <c r="E928" s="35"/>
      <c r="F928" s="108"/>
      <c r="G928" s="111"/>
      <c r="H928" s="33"/>
      <c r="I928" s="33"/>
      <c r="J928" s="33"/>
      <c r="K928" s="33"/>
      <c r="L928" s="33"/>
      <c r="M928" s="33"/>
      <c r="N928" s="33"/>
      <c r="O928" s="33"/>
      <c r="P928" s="33"/>
      <c r="Q928" s="112"/>
      <c r="S928" s="40">
        <f>$G928+$H928+IF(ISBLANK($E928),0,$F928*VLOOKUP($E928,'INFO_Matières recyclables'!$F$4:$H$5,2,0))</f>
        <v>0</v>
      </c>
      <c r="T928" s="40">
        <f>$I928+$J928+$K928+$L928+$M928+$N928+$O928+$P928+$Q928+$F928+IF(ISBLANK($E928),0,$F928*(1-VLOOKUP($E928,'INFO_Matières recyclables'!F917:H918,2,0)))</f>
        <v>0</v>
      </c>
      <c r="U928" s="40">
        <f>$G928+$I928+$J928+$K928+$L928+$M928+IF(ISBLANK($E928),0,$F928*VLOOKUP($E928,'INFO_Matières recyclables'!$F$4:$H$5,3,0))</f>
        <v>0</v>
      </c>
      <c r="V928" s="40">
        <f>$H928+$N928+$O928+$P928+$Q928+IF(ISBLANK($E928),0,$F928*(1-VLOOKUP($E928,'INFO_Matières recyclables'!F917:H918,3,0)))</f>
        <v>0</v>
      </c>
    </row>
    <row r="929" spans="2:22" x14ac:dyDescent="0.3">
      <c r="B929" s="5"/>
      <c r="C929" s="5"/>
      <c r="D929" s="25"/>
      <c r="E929" s="35"/>
      <c r="F929" s="108"/>
      <c r="G929" s="111"/>
      <c r="H929" s="33"/>
      <c r="I929" s="33"/>
      <c r="J929" s="33"/>
      <c r="K929" s="33"/>
      <c r="L929" s="33"/>
      <c r="M929" s="33"/>
      <c r="N929" s="33"/>
      <c r="O929" s="33"/>
      <c r="P929" s="33"/>
      <c r="Q929" s="112"/>
      <c r="S929" s="40">
        <f>$G929+$H929+IF(ISBLANK($E929),0,$F929*VLOOKUP($E929,'INFO_Matières recyclables'!$F$4:$H$5,2,0))</f>
        <v>0</v>
      </c>
      <c r="T929" s="40">
        <f>$I929+$J929+$K929+$L929+$M929+$N929+$O929+$P929+$Q929+$F929+IF(ISBLANK($E929),0,$F929*(1-VLOOKUP($E929,'INFO_Matières recyclables'!F918:H919,2,0)))</f>
        <v>0</v>
      </c>
      <c r="U929" s="40">
        <f>$G929+$I929+$J929+$K929+$L929+$M929+IF(ISBLANK($E929),0,$F929*VLOOKUP($E929,'INFO_Matières recyclables'!$F$4:$H$5,3,0))</f>
        <v>0</v>
      </c>
      <c r="V929" s="40">
        <f>$H929+$N929+$O929+$P929+$Q929+IF(ISBLANK($E929),0,$F929*(1-VLOOKUP($E929,'INFO_Matières recyclables'!F918:H919,3,0)))</f>
        <v>0</v>
      </c>
    </row>
    <row r="930" spans="2:22" x14ac:dyDescent="0.3">
      <c r="B930" s="5"/>
      <c r="C930" s="5"/>
      <c r="D930" s="25"/>
      <c r="E930" s="35"/>
      <c r="F930" s="108"/>
      <c r="G930" s="111"/>
      <c r="H930" s="33"/>
      <c r="I930" s="33"/>
      <c r="J930" s="33"/>
      <c r="K930" s="33"/>
      <c r="L930" s="33"/>
      <c r="M930" s="33"/>
      <c r="N930" s="33"/>
      <c r="O930" s="33"/>
      <c r="P930" s="33"/>
      <c r="Q930" s="112"/>
      <c r="S930" s="40">
        <f>$G930+$H930+IF(ISBLANK($E930),0,$F930*VLOOKUP($E930,'INFO_Matières recyclables'!$F$4:$H$5,2,0))</f>
        <v>0</v>
      </c>
      <c r="T930" s="40">
        <f>$I930+$J930+$K930+$L930+$M930+$N930+$O930+$P930+$Q930+$F930+IF(ISBLANK($E930),0,$F930*(1-VLOOKUP($E930,'INFO_Matières recyclables'!F919:H920,2,0)))</f>
        <v>0</v>
      </c>
      <c r="U930" s="40">
        <f>$G930+$I930+$J930+$K930+$L930+$M930+IF(ISBLANK($E930),0,$F930*VLOOKUP($E930,'INFO_Matières recyclables'!$F$4:$H$5,3,0))</f>
        <v>0</v>
      </c>
      <c r="V930" s="40">
        <f>$H930+$N930+$O930+$P930+$Q930+IF(ISBLANK($E930),0,$F930*(1-VLOOKUP($E930,'INFO_Matières recyclables'!F919:H920,3,0)))</f>
        <v>0</v>
      </c>
    </row>
    <row r="931" spans="2:22" x14ac:dyDescent="0.3">
      <c r="B931" s="5"/>
      <c r="C931" s="5"/>
      <c r="D931" s="25"/>
      <c r="E931" s="35"/>
      <c r="F931" s="108"/>
      <c r="G931" s="111"/>
      <c r="H931" s="33"/>
      <c r="I931" s="33"/>
      <c r="J931" s="33"/>
      <c r="K931" s="33"/>
      <c r="L931" s="33"/>
      <c r="M931" s="33"/>
      <c r="N931" s="33"/>
      <c r="O931" s="33"/>
      <c r="P931" s="33"/>
      <c r="Q931" s="112"/>
      <c r="S931" s="40">
        <f>$G931+$H931+IF(ISBLANK($E931),0,$F931*VLOOKUP($E931,'INFO_Matières recyclables'!$F$4:$H$5,2,0))</f>
        <v>0</v>
      </c>
      <c r="T931" s="40">
        <f>$I931+$J931+$K931+$L931+$M931+$N931+$O931+$P931+$Q931+$F931+IF(ISBLANK($E931),0,$F931*(1-VLOOKUP($E931,'INFO_Matières recyclables'!F920:H921,2,0)))</f>
        <v>0</v>
      </c>
      <c r="U931" s="40">
        <f>$G931+$I931+$J931+$K931+$L931+$M931+IF(ISBLANK($E931),0,$F931*VLOOKUP($E931,'INFO_Matières recyclables'!$F$4:$H$5,3,0))</f>
        <v>0</v>
      </c>
      <c r="V931" s="40">
        <f>$H931+$N931+$O931+$P931+$Q931+IF(ISBLANK($E931),0,$F931*(1-VLOOKUP($E931,'INFO_Matières recyclables'!F920:H921,3,0)))</f>
        <v>0</v>
      </c>
    </row>
    <row r="932" spans="2:22" x14ac:dyDescent="0.3">
      <c r="B932" s="5"/>
      <c r="C932" s="5"/>
      <c r="D932" s="25"/>
      <c r="E932" s="35"/>
      <c r="F932" s="108"/>
      <c r="G932" s="111"/>
      <c r="H932" s="33"/>
      <c r="I932" s="33"/>
      <c r="J932" s="33"/>
      <c r="K932" s="33"/>
      <c r="L932" s="33"/>
      <c r="M932" s="33"/>
      <c r="N932" s="33"/>
      <c r="O932" s="33"/>
      <c r="P932" s="33"/>
      <c r="Q932" s="112"/>
      <c r="S932" s="40">
        <f>$G932+$H932+IF(ISBLANK($E932),0,$F932*VLOOKUP($E932,'INFO_Matières recyclables'!$F$4:$H$5,2,0))</f>
        <v>0</v>
      </c>
      <c r="T932" s="40">
        <f>$I932+$J932+$K932+$L932+$M932+$N932+$O932+$P932+$Q932+$F932+IF(ISBLANK($E932),0,$F932*(1-VLOOKUP($E932,'INFO_Matières recyclables'!F921:H922,2,0)))</f>
        <v>0</v>
      </c>
      <c r="U932" s="40">
        <f>$G932+$I932+$J932+$K932+$L932+$M932+IF(ISBLANK($E932),0,$F932*VLOOKUP($E932,'INFO_Matières recyclables'!$F$4:$H$5,3,0))</f>
        <v>0</v>
      </c>
      <c r="V932" s="40">
        <f>$H932+$N932+$O932+$P932+$Q932+IF(ISBLANK($E932),0,$F932*(1-VLOOKUP($E932,'INFO_Matières recyclables'!F921:H922,3,0)))</f>
        <v>0</v>
      </c>
    </row>
    <row r="933" spans="2:22" x14ac:dyDescent="0.3">
      <c r="B933" s="5"/>
      <c r="C933" s="5"/>
      <c r="D933" s="25"/>
      <c r="E933" s="35"/>
      <c r="F933" s="108"/>
      <c r="G933" s="111"/>
      <c r="H933" s="33"/>
      <c r="I933" s="33"/>
      <c r="J933" s="33"/>
      <c r="K933" s="33"/>
      <c r="L933" s="33"/>
      <c r="M933" s="33"/>
      <c r="N933" s="33"/>
      <c r="O933" s="33"/>
      <c r="P933" s="33"/>
      <c r="Q933" s="112"/>
      <c r="S933" s="40">
        <f>$G933+$H933+IF(ISBLANK($E933),0,$F933*VLOOKUP($E933,'INFO_Matières recyclables'!$F$4:$H$5,2,0))</f>
        <v>0</v>
      </c>
      <c r="T933" s="40">
        <f>$I933+$J933+$K933+$L933+$M933+$N933+$O933+$P933+$Q933+$F933+IF(ISBLANK($E933),0,$F933*(1-VLOOKUP($E933,'INFO_Matières recyclables'!F922:H923,2,0)))</f>
        <v>0</v>
      </c>
      <c r="U933" s="40">
        <f>$G933+$I933+$J933+$K933+$L933+$M933+IF(ISBLANK($E933),0,$F933*VLOOKUP($E933,'INFO_Matières recyclables'!$F$4:$H$5,3,0))</f>
        <v>0</v>
      </c>
      <c r="V933" s="40">
        <f>$H933+$N933+$O933+$P933+$Q933+IF(ISBLANK($E933),0,$F933*(1-VLOOKUP($E933,'INFO_Matières recyclables'!F922:H923,3,0)))</f>
        <v>0</v>
      </c>
    </row>
    <row r="934" spans="2:22" x14ac:dyDescent="0.3">
      <c r="B934" s="5"/>
      <c r="C934" s="5"/>
      <c r="D934" s="25"/>
      <c r="E934" s="35"/>
      <c r="F934" s="108"/>
      <c r="G934" s="111"/>
      <c r="H934" s="33"/>
      <c r="I934" s="33"/>
      <c r="J934" s="33"/>
      <c r="K934" s="33"/>
      <c r="L934" s="33"/>
      <c r="M934" s="33"/>
      <c r="N934" s="33"/>
      <c r="O934" s="33"/>
      <c r="P934" s="33"/>
      <c r="Q934" s="112"/>
      <c r="S934" s="40">
        <f>$G934+$H934+IF(ISBLANK($E934),0,$F934*VLOOKUP($E934,'INFO_Matières recyclables'!$F$4:$H$5,2,0))</f>
        <v>0</v>
      </c>
      <c r="T934" s="40">
        <f>$I934+$J934+$K934+$L934+$M934+$N934+$O934+$P934+$Q934+$F934+IF(ISBLANK($E934),0,$F934*(1-VLOOKUP($E934,'INFO_Matières recyclables'!F923:H924,2,0)))</f>
        <v>0</v>
      </c>
      <c r="U934" s="40">
        <f>$G934+$I934+$J934+$K934+$L934+$M934+IF(ISBLANK($E934),0,$F934*VLOOKUP($E934,'INFO_Matières recyclables'!$F$4:$H$5,3,0))</f>
        <v>0</v>
      </c>
      <c r="V934" s="40">
        <f>$H934+$N934+$O934+$P934+$Q934+IF(ISBLANK($E934),0,$F934*(1-VLOOKUP($E934,'INFO_Matières recyclables'!F923:H924,3,0)))</f>
        <v>0</v>
      </c>
    </row>
    <row r="935" spans="2:22" x14ac:dyDescent="0.3">
      <c r="B935" s="5"/>
      <c r="C935" s="5"/>
      <c r="D935" s="25"/>
      <c r="E935" s="35"/>
      <c r="F935" s="108"/>
      <c r="G935" s="111"/>
      <c r="H935" s="33"/>
      <c r="I935" s="33"/>
      <c r="J935" s="33"/>
      <c r="K935" s="33"/>
      <c r="L935" s="33"/>
      <c r="M935" s="33"/>
      <c r="N935" s="33"/>
      <c r="O935" s="33"/>
      <c r="P935" s="33"/>
      <c r="Q935" s="112"/>
      <c r="S935" s="40">
        <f>$G935+$H935+IF(ISBLANK($E935),0,$F935*VLOOKUP($E935,'INFO_Matières recyclables'!$F$4:$H$5,2,0))</f>
        <v>0</v>
      </c>
      <c r="T935" s="40">
        <f>$I935+$J935+$K935+$L935+$M935+$N935+$O935+$P935+$Q935+$F935+IF(ISBLANK($E935),0,$F935*(1-VLOOKUP($E935,'INFO_Matières recyclables'!F924:H925,2,0)))</f>
        <v>0</v>
      </c>
      <c r="U935" s="40">
        <f>$G935+$I935+$J935+$K935+$L935+$M935+IF(ISBLANK($E935),0,$F935*VLOOKUP($E935,'INFO_Matières recyclables'!$F$4:$H$5,3,0))</f>
        <v>0</v>
      </c>
      <c r="V935" s="40">
        <f>$H935+$N935+$O935+$P935+$Q935+IF(ISBLANK($E935),0,$F935*(1-VLOOKUP($E935,'INFO_Matières recyclables'!F924:H925,3,0)))</f>
        <v>0</v>
      </c>
    </row>
    <row r="936" spans="2:22" x14ac:dyDescent="0.3">
      <c r="B936" s="5"/>
      <c r="C936" s="5"/>
      <c r="D936" s="25"/>
      <c r="E936" s="35"/>
      <c r="F936" s="108"/>
      <c r="G936" s="111"/>
      <c r="H936" s="33"/>
      <c r="I936" s="33"/>
      <c r="J936" s="33"/>
      <c r="K936" s="33"/>
      <c r="L936" s="33"/>
      <c r="M936" s="33"/>
      <c r="N936" s="33"/>
      <c r="O936" s="33"/>
      <c r="P936" s="33"/>
      <c r="Q936" s="112"/>
      <c r="S936" s="40">
        <f>$G936+$H936+IF(ISBLANK($E936),0,$F936*VLOOKUP($E936,'INFO_Matières recyclables'!$F$4:$H$5,2,0))</f>
        <v>0</v>
      </c>
      <c r="T936" s="40">
        <f>$I936+$J936+$K936+$L936+$M936+$N936+$O936+$P936+$Q936+$F936+IF(ISBLANK($E936),0,$F936*(1-VLOOKUP($E936,'INFO_Matières recyclables'!F925:H926,2,0)))</f>
        <v>0</v>
      </c>
      <c r="U936" s="40">
        <f>$G936+$I936+$J936+$K936+$L936+$M936+IF(ISBLANK($E936),0,$F936*VLOOKUP($E936,'INFO_Matières recyclables'!$F$4:$H$5,3,0))</f>
        <v>0</v>
      </c>
      <c r="V936" s="40">
        <f>$H936+$N936+$O936+$P936+$Q936+IF(ISBLANK($E936),0,$F936*(1-VLOOKUP($E936,'INFO_Matières recyclables'!F925:H926,3,0)))</f>
        <v>0</v>
      </c>
    </row>
    <row r="937" spans="2:22" x14ac:dyDescent="0.3">
      <c r="B937" s="5"/>
      <c r="C937" s="5"/>
      <c r="D937" s="25"/>
      <c r="E937" s="35"/>
      <c r="F937" s="108"/>
      <c r="G937" s="111"/>
      <c r="H937" s="33"/>
      <c r="I937" s="33"/>
      <c r="J937" s="33"/>
      <c r="K937" s="33"/>
      <c r="L937" s="33"/>
      <c r="M937" s="33"/>
      <c r="N937" s="33"/>
      <c r="O937" s="33"/>
      <c r="P937" s="33"/>
      <c r="Q937" s="112"/>
      <c r="S937" s="40">
        <f>$G937+$H937+IF(ISBLANK($E937),0,$F937*VLOOKUP($E937,'INFO_Matières recyclables'!$F$4:$H$5,2,0))</f>
        <v>0</v>
      </c>
      <c r="T937" s="40">
        <f>$I937+$J937+$K937+$L937+$M937+$N937+$O937+$P937+$Q937+$F937+IF(ISBLANK($E937),0,$F937*(1-VLOOKUP($E937,'INFO_Matières recyclables'!F926:H927,2,0)))</f>
        <v>0</v>
      </c>
      <c r="U937" s="40">
        <f>$G937+$I937+$J937+$K937+$L937+$M937+IF(ISBLANK($E937),0,$F937*VLOOKUP($E937,'INFO_Matières recyclables'!$F$4:$H$5,3,0))</f>
        <v>0</v>
      </c>
      <c r="V937" s="40">
        <f>$H937+$N937+$O937+$P937+$Q937+IF(ISBLANK($E937),0,$F937*(1-VLOOKUP($E937,'INFO_Matières recyclables'!F926:H927,3,0)))</f>
        <v>0</v>
      </c>
    </row>
    <row r="938" spans="2:22" x14ac:dyDescent="0.3">
      <c r="B938" s="5"/>
      <c r="C938" s="5"/>
      <c r="D938" s="25"/>
      <c r="E938" s="35"/>
      <c r="F938" s="108"/>
      <c r="G938" s="111"/>
      <c r="H938" s="33"/>
      <c r="I938" s="33"/>
      <c r="J938" s="33"/>
      <c r="K938" s="33"/>
      <c r="L938" s="33"/>
      <c r="M938" s="33"/>
      <c r="N938" s="33"/>
      <c r="O938" s="33"/>
      <c r="P938" s="33"/>
      <c r="Q938" s="112"/>
      <c r="S938" s="40">
        <f>$G938+$H938+IF(ISBLANK($E938),0,$F938*VLOOKUP($E938,'INFO_Matières recyclables'!$F$4:$H$5,2,0))</f>
        <v>0</v>
      </c>
      <c r="T938" s="40">
        <f>$I938+$J938+$K938+$L938+$M938+$N938+$O938+$P938+$Q938+$F938+IF(ISBLANK($E938),0,$F938*(1-VLOOKUP($E938,'INFO_Matières recyclables'!F927:H928,2,0)))</f>
        <v>0</v>
      </c>
      <c r="U938" s="40">
        <f>$G938+$I938+$J938+$K938+$L938+$M938+IF(ISBLANK($E938),0,$F938*VLOOKUP($E938,'INFO_Matières recyclables'!$F$4:$H$5,3,0))</f>
        <v>0</v>
      </c>
      <c r="V938" s="40">
        <f>$H938+$N938+$O938+$P938+$Q938+IF(ISBLANK($E938),0,$F938*(1-VLOOKUP($E938,'INFO_Matières recyclables'!F927:H928,3,0)))</f>
        <v>0</v>
      </c>
    </row>
    <row r="939" spans="2:22" x14ac:dyDescent="0.3">
      <c r="B939" s="5"/>
      <c r="C939" s="5"/>
      <c r="D939" s="25"/>
      <c r="E939" s="35"/>
      <c r="F939" s="108"/>
      <c r="G939" s="111"/>
      <c r="H939" s="33"/>
      <c r="I939" s="33"/>
      <c r="J939" s="33"/>
      <c r="K939" s="33"/>
      <c r="L939" s="33"/>
      <c r="M939" s="33"/>
      <c r="N939" s="33"/>
      <c r="O939" s="33"/>
      <c r="P939" s="33"/>
      <c r="Q939" s="112"/>
      <c r="S939" s="40">
        <f>$G939+$H939+IF(ISBLANK($E939),0,$F939*VLOOKUP($E939,'INFO_Matières recyclables'!$F$4:$H$5,2,0))</f>
        <v>0</v>
      </c>
      <c r="T939" s="40">
        <f>$I939+$J939+$K939+$L939+$M939+$N939+$O939+$P939+$Q939+$F939+IF(ISBLANK($E939),0,$F939*(1-VLOOKUP($E939,'INFO_Matières recyclables'!F928:H929,2,0)))</f>
        <v>0</v>
      </c>
      <c r="U939" s="40">
        <f>$G939+$I939+$J939+$K939+$L939+$M939+IF(ISBLANK($E939),0,$F939*VLOOKUP($E939,'INFO_Matières recyclables'!$F$4:$H$5,3,0))</f>
        <v>0</v>
      </c>
      <c r="V939" s="40">
        <f>$H939+$N939+$O939+$P939+$Q939+IF(ISBLANK($E939),0,$F939*(1-VLOOKUP($E939,'INFO_Matières recyclables'!F928:H929,3,0)))</f>
        <v>0</v>
      </c>
    </row>
    <row r="940" spans="2:22" x14ac:dyDescent="0.3">
      <c r="B940" s="5"/>
      <c r="C940" s="5"/>
      <c r="D940" s="25"/>
      <c r="E940" s="35"/>
      <c r="F940" s="108"/>
      <c r="G940" s="111"/>
      <c r="H940" s="33"/>
      <c r="I940" s="33"/>
      <c r="J940" s="33"/>
      <c r="K940" s="33"/>
      <c r="L940" s="33"/>
      <c r="M940" s="33"/>
      <c r="N940" s="33"/>
      <c r="O940" s="33"/>
      <c r="P940" s="33"/>
      <c r="Q940" s="112"/>
      <c r="S940" s="40">
        <f>$G940+$H940+IF(ISBLANK($E940),0,$F940*VLOOKUP($E940,'INFO_Matières recyclables'!$F$4:$H$5,2,0))</f>
        <v>0</v>
      </c>
      <c r="T940" s="40">
        <f>$I940+$J940+$K940+$L940+$M940+$N940+$O940+$P940+$Q940+$F940+IF(ISBLANK($E940),0,$F940*(1-VLOOKUP($E940,'INFO_Matières recyclables'!F929:H930,2,0)))</f>
        <v>0</v>
      </c>
      <c r="U940" s="40">
        <f>$G940+$I940+$J940+$K940+$L940+$M940+IF(ISBLANK($E940),0,$F940*VLOOKUP($E940,'INFO_Matières recyclables'!$F$4:$H$5,3,0))</f>
        <v>0</v>
      </c>
      <c r="V940" s="40">
        <f>$H940+$N940+$O940+$P940+$Q940+IF(ISBLANK($E940),0,$F940*(1-VLOOKUP($E940,'INFO_Matières recyclables'!F929:H930,3,0)))</f>
        <v>0</v>
      </c>
    </row>
    <row r="941" spans="2:22" x14ac:dyDescent="0.3">
      <c r="B941" s="5"/>
      <c r="C941" s="5"/>
      <c r="D941" s="25"/>
      <c r="E941" s="35"/>
      <c r="F941" s="108"/>
      <c r="G941" s="111"/>
      <c r="H941" s="33"/>
      <c r="I941" s="33"/>
      <c r="J941" s="33"/>
      <c r="K941" s="33"/>
      <c r="L941" s="33"/>
      <c r="M941" s="33"/>
      <c r="N941" s="33"/>
      <c r="O941" s="33"/>
      <c r="P941" s="33"/>
      <c r="Q941" s="112"/>
      <c r="S941" s="40">
        <f>$G941+$H941+IF(ISBLANK($E941),0,$F941*VLOOKUP($E941,'INFO_Matières recyclables'!$F$4:$H$5,2,0))</f>
        <v>0</v>
      </c>
      <c r="T941" s="40">
        <f>$I941+$J941+$K941+$L941+$M941+$N941+$O941+$P941+$Q941+$F941+IF(ISBLANK($E941),0,$F941*(1-VLOOKUP($E941,'INFO_Matières recyclables'!F930:H931,2,0)))</f>
        <v>0</v>
      </c>
      <c r="U941" s="40">
        <f>$G941+$I941+$J941+$K941+$L941+$M941+IF(ISBLANK($E941),0,$F941*VLOOKUP($E941,'INFO_Matières recyclables'!$F$4:$H$5,3,0))</f>
        <v>0</v>
      </c>
      <c r="V941" s="40">
        <f>$H941+$N941+$O941+$P941+$Q941+IF(ISBLANK($E941),0,$F941*(1-VLOOKUP($E941,'INFO_Matières recyclables'!F930:H931,3,0)))</f>
        <v>0</v>
      </c>
    </row>
    <row r="942" spans="2:22" x14ac:dyDescent="0.3">
      <c r="B942" s="5"/>
      <c r="C942" s="5"/>
      <c r="D942" s="25"/>
      <c r="E942" s="35"/>
      <c r="F942" s="108"/>
      <c r="G942" s="111"/>
      <c r="H942" s="33"/>
      <c r="I942" s="33"/>
      <c r="J942" s="33"/>
      <c r="K942" s="33"/>
      <c r="L942" s="33"/>
      <c r="M942" s="33"/>
      <c r="N942" s="33"/>
      <c r="O942" s="33"/>
      <c r="P942" s="33"/>
      <c r="Q942" s="112"/>
      <c r="S942" s="40">
        <f>$G942+$H942+IF(ISBLANK($E942),0,$F942*VLOOKUP($E942,'INFO_Matières recyclables'!$F$4:$H$5,2,0))</f>
        <v>0</v>
      </c>
      <c r="T942" s="40">
        <f>$I942+$J942+$K942+$L942+$M942+$N942+$O942+$P942+$Q942+$F942+IF(ISBLANK($E942),0,$F942*(1-VLOOKUP($E942,'INFO_Matières recyclables'!F931:H932,2,0)))</f>
        <v>0</v>
      </c>
      <c r="U942" s="40">
        <f>$G942+$I942+$J942+$K942+$L942+$M942+IF(ISBLANK($E942),0,$F942*VLOOKUP($E942,'INFO_Matières recyclables'!$F$4:$H$5,3,0))</f>
        <v>0</v>
      </c>
      <c r="V942" s="40">
        <f>$H942+$N942+$O942+$P942+$Q942+IF(ISBLANK($E942),0,$F942*(1-VLOOKUP($E942,'INFO_Matières recyclables'!F931:H932,3,0)))</f>
        <v>0</v>
      </c>
    </row>
    <row r="943" spans="2:22" x14ac:dyDescent="0.3">
      <c r="B943" s="5"/>
      <c r="C943" s="5"/>
      <c r="D943" s="25"/>
      <c r="E943" s="35"/>
      <c r="F943" s="108"/>
      <c r="G943" s="111"/>
      <c r="H943" s="33"/>
      <c r="I943" s="33"/>
      <c r="J943" s="33"/>
      <c r="K943" s="33"/>
      <c r="L943" s="33"/>
      <c r="M943" s="33"/>
      <c r="N943" s="33"/>
      <c r="O943" s="33"/>
      <c r="P943" s="33"/>
      <c r="Q943" s="112"/>
      <c r="S943" s="40">
        <f>$G943+$H943+IF(ISBLANK($E943),0,$F943*VLOOKUP($E943,'INFO_Matières recyclables'!$F$4:$H$5,2,0))</f>
        <v>0</v>
      </c>
      <c r="T943" s="40">
        <f>$I943+$J943+$K943+$L943+$M943+$N943+$O943+$P943+$Q943+$F943+IF(ISBLANK($E943),0,$F943*(1-VLOOKUP($E943,'INFO_Matières recyclables'!F932:H933,2,0)))</f>
        <v>0</v>
      </c>
      <c r="U943" s="40">
        <f>$G943+$I943+$J943+$K943+$L943+$M943+IF(ISBLANK($E943),0,$F943*VLOOKUP($E943,'INFO_Matières recyclables'!$F$4:$H$5,3,0))</f>
        <v>0</v>
      </c>
      <c r="V943" s="40">
        <f>$H943+$N943+$O943+$P943+$Q943+IF(ISBLANK($E943),0,$F943*(1-VLOOKUP($E943,'INFO_Matières recyclables'!F932:H933,3,0)))</f>
        <v>0</v>
      </c>
    </row>
    <row r="944" spans="2:22" x14ac:dyDescent="0.3">
      <c r="B944" s="5"/>
      <c r="C944" s="5"/>
      <c r="D944" s="25"/>
      <c r="E944" s="35"/>
      <c r="F944" s="108"/>
      <c r="G944" s="111"/>
      <c r="H944" s="33"/>
      <c r="I944" s="33"/>
      <c r="J944" s="33"/>
      <c r="K944" s="33"/>
      <c r="L944" s="33"/>
      <c r="M944" s="33"/>
      <c r="N944" s="33"/>
      <c r="O944" s="33"/>
      <c r="P944" s="33"/>
      <c r="Q944" s="112"/>
      <c r="S944" s="40">
        <f>$G944+$H944+IF(ISBLANK($E944),0,$F944*VLOOKUP($E944,'INFO_Matières recyclables'!$F$4:$H$5,2,0))</f>
        <v>0</v>
      </c>
      <c r="T944" s="40">
        <f>$I944+$J944+$K944+$L944+$M944+$N944+$O944+$P944+$Q944+$F944+IF(ISBLANK($E944),0,$F944*(1-VLOOKUP($E944,'INFO_Matières recyclables'!F933:H934,2,0)))</f>
        <v>0</v>
      </c>
      <c r="U944" s="40">
        <f>$G944+$I944+$J944+$K944+$L944+$M944+IF(ISBLANK($E944),0,$F944*VLOOKUP($E944,'INFO_Matières recyclables'!$F$4:$H$5,3,0))</f>
        <v>0</v>
      </c>
      <c r="V944" s="40">
        <f>$H944+$N944+$O944+$P944+$Q944+IF(ISBLANK($E944),0,$F944*(1-VLOOKUP($E944,'INFO_Matières recyclables'!F933:H934,3,0)))</f>
        <v>0</v>
      </c>
    </row>
    <row r="945" spans="2:22" x14ac:dyDescent="0.3">
      <c r="B945" s="5"/>
      <c r="C945" s="5"/>
      <c r="D945" s="25"/>
      <c r="E945" s="35"/>
      <c r="F945" s="108"/>
      <c r="G945" s="111"/>
      <c r="H945" s="33"/>
      <c r="I945" s="33"/>
      <c r="J945" s="33"/>
      <c r="K945" s="33"/>
      <c r="L945" s="33"/>
      <c r="M945" s="33"/>
      <c r="N945" s="33"/>
      <c r="O945" s="33"/>
      <c r="P945" s="33"/>
      <c r="Q945" s="112"/>
      <c r="S945" s="40">
        <f>$G945+$H945+IF(ISBLANK($E945),0,$F945*VLOOKUP($E945,'INFO_Matières recyclables'!$F$4:$H$5,2,0))</f>
        <v>0</v>
      </c>
      <c r="T945" s="40">
        <f>$I945+$J945+$K945+$L945+$M945+$N945+$O945+$P945+$Q945+$F945+IF(ISBLANK($E945),0,$F945*(1-VLOOKUP($E945,'INFO_Matières recyclables'!F934:H935,2,0)))</f>
        <v>0</v>
      </c>
      <c r="U945" s="40">
        <f>$G945+$I945+$J945+$K945+$L945+$M945+IF(ISBLANK($E945),0,$F945*VLOOKUP($E945,'INFO_Matières recyclables'!$F$4:$H$5,3,0))</f>
        <v>0</v>
      </c>
      <c r="V945" s="40">
        <f>$H945+$N945+$O945+$P945+$Q945+IF(ISBLANK($E945),0,$F945*(1-VLOOKUP($E945,'INFO_Matières recyclables'!F934:H935,3,0)))</f>
        <v>0</v>
      </c>
    </row>
    <row r="946" spans="2:22" x14ac:dyDescent="0.3">
      <c r="B946" s="5"/>
      <c r="C946" s="5"/>
      <c r="D946" s="25"/>
      <c r="E946" s="35"/>
      <c r="F946" s="108"/>
      <c r="G946" s="111"/>
      <c r="H946" s="33"/>
      <c r="I946" s="33"/>
      <c r="J946" s="33"/>
      <c r="K946" s="33"/>
      <c r="L946" s="33"/>
      <c r="M946" s="33"/>
      <c r="N946" s="33"/>
      <c r="O946" s="33"/>
      <c r="P946" s="33"/>
      <c r="Q946" s="112"/>
      <c r="S946" s="40">
        <f>$G946+$H946+IF(ISBLANK($E946),0,$F946*VLOOKUP($E946,'INFO_Matières recyclables'!$F$4:$H$5,2,0))</f>
        <v>0</v>
      </c>
      <c r="T946" s="40">
        <f>$I946+$J946+$K946+$L946+$M946+$N946+$O946+$P946+$Q946+$F946+IF(ISBLANK($E946),0,$F946*(1-VLOOKUP($E946,'INFO_Matières recyclables'!F935:H936,2,0)))</f>
        <v>0</v>
      </c>
      <c r="U946" s="40">
        <f>$G946+$I946+$J946+$K946+$L946+$M946+IF(ISBLANK($E946),0,$F946*VLOOKUP($E946,'INFO_Matières recyclables'!$F$4:$H$5,3,0))</f>
        <v>0</v>
      </c>
      <c r="V946" s="40">
        <f>$H946+$N946+$O946+$P946+$Q946+IF(ISBLANK($E946),0,$F946*(1-VLOOKUP($E946,'INFO_Matières recyclables'!F935:H936,3,0)))</f>
        <v>0</v>
      </c>
    </row>
    <row r="947" spans="2:22" x14ac:dyDescent="0.3">
      <c r="B947" s="5"/>
      <c r="C947" s="5"/>
      <c r="D947" s="25"/>
      <c r="E947" s="35"/>
      <c r="F947" s="108"/>
      <c r="G947" s="111"/>
      <c r="H947" s="33"/>
      <c r="I947" s="33"/>
      <c r="J947" s="33"/>
      <c r="K947" s="33"/>
      <c r="L947" s="33"/>
      <c r="M947" s="33"/>
      <c r="N947" s="33"/>
      <c r="O947" s="33"/>
      <c r="P947" s="33"/>
      <c r="Q947" s="112"/>
      <c r="S947" s="40">
        <f>$G947+$H947+IF(ISBLANK($E947),0,$F947*VLOOKUP($E947,'INFO_Matières recyclables'!$F$4:$H$5,2,0))</f>
        <v>0</v>
      </c>
      <c r="T947" s="40">
        <f>$I947+$J947+$K947+$L947+$M947+$N947+$O947+$P947+$Q947+$F947+IF(ISBLANK($E947),0,$F947*(1-VLOOKUP($E947,'INFO_Matières recyclables'!F936:H937,2,0)))</f>
        <v>0</v>
      </c>
      <c r="U947" s="40">
        <f>$G947+$I947+$J947+$K947+$L947+$M947+IF(ISBLANK($E947),0,$F947*VLOOKUP($E947,'INFO_Matières recyclables'!$F$4:$H$5,3,0))</f>
        <v>0</v>
      </c>
      <c r="V947" s="40">
        <f>$H947+$N947+$O947+$P947+$Q947+IF(ISBLANK($E947),0,$F947*(1-VLOOKUP($E947,'INFO_Matières recyclables'!F936:H937,3,0)))</f>
        <v>0</v>
      </c>
    </row>
    <row r="948" spans="2:22" x14ac:dyDescent="0.3">
      <c r="B948" s="5"/>
      <c r="C948" s="5"/>
      <c r="D948" s="25"/>
      <c r="E948" s="35"/>
      <c r="F948" s="108"/>
      <c r="G948" s="111"/>
      <c r="H948" s="33"/>
      <c r="I948" s="33"/>
      <c r="J948" s="33"/>
      <c r="K948" s="33"/>
      <c r="L948" s="33"/>
      <c r="M948" s="33"/>
      <c r="N948" s="33"/>
      <c r="O948" s="33"/>
      <c r="P948" s="33"/>
      <c r="Q948" s="112"/>
      <c r="S948" s="40">
        <f>$G948+$H948+IF(ISBLANK($E948),0,$F948*VLOOKUP($E948,'INFO_Matières recyclables'!$F$4:$H$5,2,0))</f>
        <v>0</v>
      </c>
      <c r="T948" s="40">
        <f>$I948+$J948+$K948+$L948+$M948+$N948+$O948+$P948+$Q948+$F948+IF(ISBLANK($E948),0,$F948*(1-VLOOKUP($E948,'INFO_Matières recyclables'!F937:H938,2,0)))</f>
        <v>0</v>
      </c>
      <c r="U948" s="40">
        <f>$G948+$I948+$J948+$K948+$L948+$M948+IF(ISBLANK($E948),0,$F948*VLOOKUP($E948,'INFO_Matières recyclables'!$F$4:$H$5,3,0))</f>
        <v>0</v>
      </c>
      <c r="V948" s="40">
        <f>$H948+$N948+$O948+$P948+$Q948+IF(ISBLANK($E948),0,$F948*(1-VLOOKUP($E948,'INFO_Matières recyclables'!F937:H938,3,0)))</f>
        <v>0</v>
      </c>
    </row>
    <row r="949" spans="2:22" x14ac:dyDescent="0.3">
      <c r="B949" s="5"/>
      <c r="C949" s="5"/>
      <c r="D949" s="25"/>
      <c r="E949" s="35"/>
      <c r="F949" s="108"/>
      <c r="G949" s="111"/>
      <c r="H949" s="33"/>
      <c r="I949" s="33"/>
      <c r="J949" s="33"/>
      <c r="K949" s="33"/>
      <c r="L949" s="33"/>
      <c r="M949" s="33"/>
      <c r="N949" s="33"/>
      <c r="O949" s="33"/>
      <c r="P949" s="33"/>
      <c r="Q949" s="112"/>
      <c r="S949" s="40">
        <f>$G949+$H949+IF(ISBLANK($E949),0,$F949*VLOOKUP($E949,'INFO_Matières recyclables'!$F$4:$H$5,2,0))</f>
        <v>0</v>
      </c>
      <c r="T949" s="40">
        <f>$I949+$J949+$K949+$L949+$M949+$N949+$O949+$P949+$Q949+$F949+IF(ISBLANK($E949),0,$F949*(1-VLOOKUP($E949,'INFO_Matières recyclables'!F938:H939,2,0)))</f>
        <v>0</v>
      </c>
      <c r="U949" s="40">
        <f>$G949+$I949+$J949+$K949+$L949+$M949+IF(ISBLANK($E949),0,$F949*VLOOKUP($E949,'INFO_Matières recyclables'!$F$4:$H$5,3,0))</f>
        <v>0</v>
      </c>
      <c r="V949" s="40">
        <f>$H949+$N949+$O949+$P949+$Q949+IF(ISBLANK($E949),0,$F949*(1-VLOOKUP($E949,'INFO_Matières recyclables'!F938:H939,3,0)))</f>
        <v>0</v>
      </c>
    </row>
    <row r="950" spans="2:22" x14ac:dyDescent="0.3">
      <c r="B950" s="5"/>
      <c r="C950" s="5"/>
      <c r="D950" s="25"/>
      <c r="E950" s="35"/>
      <c r="F950" s="108"/>
      <c r="G950" s="111"/>
      <c r="H950" s="33"/>
      <c r="I950" s="33"/>
      <c r="J950" s="33"/>
      <c r="K950" s="33"/>
      <c r="L950" s="33"/>
      <c r="M950" s="33"/>
      <c r="N950" s="33"/>
      <c r="O950" s="33"/>
      <c r="P950" s="33"/>
      <c r="Q950" s="112"/>
      <c r="S950" s="40">
        <f>$G950+$H950+IF(ISBLANK($E950),0,$F950*VLOOKUP($E950,'INFO_Matières recyclables'!$F$4:$H$5,2,0))</f>
        <v>0</v>
      </c>
      <c r="T950" s="40">
        <f>$I950+$J950+$K950+$L950+$M950+$N950+$O950+$P950+$Q950+$F950+IF(ISBLANK($E950),0,$F950*(1-VLOOKUP($E950,'INFO_Matières recyclables'!F939:H940,2,0)))</f>
        <v>0</v>
      </c>
      <c r="U950" s="40">
        <f>$G950+$I950+$J950+$K950+$L950+$M950+IF(ISBLANK($E950),0,$F950*VLOOKUP($E950,'INFO_Matières recyclables'!$F$4:$H$5,3,0))</f>
        <v>0</v>
      </c>
      <c r="V950" s="40">
        <f>$H950+$N950+$O950+$P950+$Q950+IF(ISBLANK($E950),0,$F950*(1-VLOOKUP($E950,'INFO_Matières recyclables'!F939:H940,3,0)))</f>
        <v>0</v>
      </c>
    </row>
    <row r="951" spans="2:22" x14ac:dyDescent="0.3">
      <c r="B951" s="5"/>
      <c r="C951" s="5"/>
      <c r="D951" s="25"/>
      <c r="E951" s="35"/>
      <c r="F951" s="108"/>
      <c r="G951" s="111"/>
      <c r="H951" s="33"/>
      <c r="I951" s="33"/>
      <c r="J951" s="33"/>
      <c r="K951" s="33"/>
      <c r="L951" s="33"/>
      <c r="M951" s="33"/>
      <c r="N951" s="33"/>
      <c r="O951" s="33"/>
      <c r="P951" s="33"/>
      <c r="Q951" s="112"/>
      <c r="S951" s="40">
        <f>$G951+$H951+IF(ISBLANK($E951),0,$F951*VLOOKUP($E951,'INFO_Matières recyclables'!$F$4:$H$5,2,0))</f>
        <v>0</v>
      </c>
      <c r="T951" s="40">
        <f>$I951+$J951+$K951+$L951+$M951+$N951+$O951+$P951+$Q951+$F951+IF(ISBLANK($E951),0,$F951*(1-VLOOKUP($E951,'INFO_Matières recyclables'!F940:H941,2,0)))</f>
        <v>0</v>
      </c>
      <c r="U951" s="40">
        <f>$G951+$I951+$J951+$K951+$L951+$M951+IF(ISBLANK($E951),0,$F951*VLOOKUP($E951,'INFO_Matières recyclables'!$F$4:$H$5,3,0))</f>
        <v>0</v>
      </c>
      <c r="V951" s="40">
        <f>$H951+$N951+$O951+$P951+$Q951+IF(ISBLANK($E951),0,$F951*(1-VLOOKUP($E951,'INFO_Matières recyclables'!F940:H941,3,0)))</f>
        <v>0</v>
      </c>
    </row>
    <row r="952" spans="2:22" x14ac:dyDescent="0.3">
      <c r="B952" s="5"/>
      <c r="C952" s="5"/>
      <c r="D952" s="25"/>
      <c r="E952" s="35"/>
      <c r="F952" s="108"/>
      <c r="G952" s="111"/>
      <c r="H952" s="33"/>
      <c r="I952" s="33"/>
      <c r="J952" s="33"/>
      <c r="K952" s="33"/>
      <c r="L952" s="33"/>
      <c r="M952" s="33"/>
      <c r="N952" s="33"/>
      <c r="O952" s="33"/>
      <c r="P952" s="33"/>
      <c r="Q952" s="112"/>
      <c r="S952" s="40">
        <f>$G952+$H952+IF(ISBLANK($E952),0,$F952*VLOOKUP($E952,'INFO_Matières recyclables'!$F$4:$H$5,2,0))</f>
        <v>0</v>
      </c>
      <c r="T952" s="40">
        <f>$I952+$J952+$K952+$L952+$M952+$N952+$O952+$P952+$Q952+$F952+IF(ISBLANK($E952),0,$F952*(1-VLOOKUP($E952,'INFO_Matières recyclables'!F941:H942,2,0)))</f>
        <v>0</v>
      </c>
      <c r="U952" s="40">
        <f>$G952+$I952+$J952+$K952+$L952+$M952+IF(ISBLANK($E952),0,$F952*VLOOKUP($E952,'INFO_Matières recyclables'!$F$4:$H$5,3,0))</f>
        <v>0</v>
      </c>
      <c r="V952" s="40">
        <f>$H952+$N952+$O952+$P952+$Q952+IF(ISBLANK($E952),0,$F952*(1-VLOOKUP($E952,'INFO_Matières recyclables'!F941:H942,3,0)))</f>
        <v>0</v>
      </c>
    </row>
    <row r="953" spans="2:22" x14ac:dyDescent="0.3">
      <c r="B953" s="5"/>
      <c r="C953" s="5"/>
      <c r="D953" s="25"/>
      <c r="E953" s="35"/>
      <c r="F953" s="108"/>
      <c r="G953" s="111"/>
      <c r="H953" s="33"/>
      <c r="I953" s="33"/>
      <c r="J953" s="33"/>
      <c r="K953" s="33"/>
      <c r="L953" s="33"/>
      <c r="M953" s="33"/>
      <c r="N953" s="33"/>
      <c r="O953" s="33"/>
      <c r="P953" s="33"/>
      <c r="Q953" s="112"/>
      <c r="S953" s="40">
        <f>$G953+$H953+IF(ISBLANK($E953),0,$F953*VLOOKUP($E953,'INFO_Matières recyclables'!$F$4:$H$5,2,0))</f>
        <v>0</v>
      </c>
      <c r="T953" s="40">
        <f>$I953+$J953+$K953+$L953+$M953+$N953+$O953+$P953+$Q953+$F953+IF(ISBLANK($E953),0,$F953*(1-VLOOKUP($E953,'INFO_Matières recyclables'!F942:H943,2,0)))</f>
        <v>0</v>
      </c>
      <c r="U953" s="40">
        <f>$G953+$I953+$J953+$K953+$L953+$M953+IF(ISBLANK($E953),0,$F953*VLOOKUP($E953,'INFO_Matières recyclables'!$F$4:$H$5,3,0))</f>
        <v>0</v>
      </c>
      <c r="V953" s="40">
        <f>$H953+$N953+$O953+$P953+$Q953+IF(ISBLANK($E953),0,$F953*(1-VLOOKUP($E953,'INFO_Matières recyclables'!F942:H943,3,0)))</f>
        <v>0</v>
      </c>
    </row>
    <row r="954" spans="2:22" x14ac:dyDescent="0.3">
      <c r="B954" s="5"/>
      <c r="C954" s="5"/>
      <c r="D954" s="25"/>
      <c r="E954" s="35"/>
      <c r="F954" s="108"/>
      <c r="G954" s="111"/>
      <c r="H954" s="33"/>
      <c r="I954" s="33"/>
      <c r="J954" s="33"/>
      <c r="K954" s="33"/>
      <c r="L954" s="33"/>
      <c r="M954" s="33"/>
      <c r="N954" s="33"/>
      <c r="O954" s="33"/>
      <c r="P954" s="33"/>
      <c r="Q954" s="112"/>
      <c r="S954" s="40">
        <f>$G954+$H954+IF(ISBLANK($E954),0,$F954*VLOOKUP($E954,'INFO_Matières recyclables'!$F$4:$H$5,2,0))</f>
        <v>0</v>
      </c>
      <c r="T954" s="40">
        <f>$I954+$J954+$K954+$L954+$M954+$N954+$O954+$P954+$Q954+$F954+IF(ISBLANK($E954),0,$F954*(1-VLOOKUP($E954,'INFO_Matières recyclables'!F943:H944,2,0)))</f>
        <v>0</v>
      </c>
      <c r="U954" s="40">
        <f>$G954+$I954+$J954+$K954+$L954+$M954+IF(ISBLANK($E954),0,$F954*VLOOKUP($E954,'INFO_Matières recyclables'!$F$4:$H$5,3,0))</f>
        <v>0</v>
      </c>
      <c r="V954" s="40">
        <f>$H954+$N954+$O954+$P954+$Q954+IF(ISBLANK($E954),0,$F954*(1-VLOOKUP($E954,'INFO_Matières recyclables'!F943:H944,3,0)))</f>
        <v>0</v>
      </c>
    </row>
    <row r="955" spans="2:22" x14ac:dyDescent="0.3">
      <c r="B955" s="5"/>
      <c r="C955" s="5"/>
      <c r="D955" s="25"/>
      <c r="E955" s="35"/>
      <c r="F955" s="108"/>
      <c r="G955" s="111"/>
      <c r="H955" s="33"/>
      <c r="I955" s="33"/>
      <c r="J955" s="33"/>
      <c r="K955" s="33"/>
      <c r="L955" s="33"/>
      <c r="M955" s="33"/>
      <c r="N955" s="33"/>
      <c r="O955" s="33"/>
      <c r="P955" s="33"/>
      <c r="Q955" s="112"/>
      <c r="S955" s="40">
        <f>$G955+$H955+IF(ISBLANK($E955),0,$F955*VLOOKUP($E955,'INFO_Matières recyclables'!$F$4:$H$5,2,0))</f>
        <v>0</v>
      </c>
      <c r="T955" s="40">
        <f>$I955+$J955+$K955+$L955+$M955+$N955+$O955+$P955+$Q955+$F955+IF(ISBLANK($E955),0,$F955*(1-VLOOKUP($E955,'INFO_Matières recyclables'!F944:H945,2,0)))</f>
        <v>0</v>
      </c>
      <c r="U955" s="40">
        <f>$G955+$I955+$J955+$K955+$L955+$M955+IF(ISBLANK($E955),0,$F955*VLOOKUP($E955,'INFO_Matières recyclables'!$F$4:$H$5,3,0))</f>
        <v>0</v>
      </c>
      <c r="V955" s="40">
        <f>$H955+$N955+$O955+$P955+$Q955+IF(ISBLANK($E955),0,$F955*(1-VLOOKUP($E955,'INFO_Matières recyclables'!F944:H945,3,0)))</f>
        <v>0</v>
      </c>
    </row>
    <row r="956" spans="2:22" x14ac:dyDescent="0.3">
      <c r="B956" s="5"/>
      <c r="C956" s="5"/>
      <c r="D956" s="25"/>
      <c r="E956" s="35"/>
      <c r="F956" s="108"/>
      <c r="G956" s="111"/>
      <c r="H956" s="33"/>
      <c r="I956" s="33"/>
      <c r="J956" s="33"/>
      <c r="K956" s="33"/>
      <c r="L956" s="33"/>
      <c r="M956" s="33"/>
      <c r="N956" s="33"/>
      <c r="O956" s="33"/>
      <c r="P956" s="33"/>
      <c r="Q956" s="112"/>
      <c r="S956" s="40">
        <f>$G956+$H956+IF(ISBLANK($E956),0,$F956*VLOOKUP($E956,'INFO_Matières recyclables'!$F$4:$H$5,2,0))</f>
        <v>0</v>
      </c>
      <c r="T956" s="40">
        <f>$I956+$J956+$K956+$L956+$M956+$N956+$O956+$P956+$Q956+$F956+IF(ISBLANK($E956),0,$F956*(1-VLOOKUP($E956,'INFO_Matières recyclables'!F945:H946,2,0)))</f>
        <v>0</v>
      </c>
      <c r="U956" s="40">
        <f>$G956+$I956+$J956+$K956+$L956+$M956+IF(ISBLANK($E956),0,$F956*VLOOKUP($E956,'INFO_Matières recyclables'!$F$4:$H$5,3,0))</f>
        <v>0</v>
      </c>
      <c r="V956" s="40">
        <f>$H956+$N956+$O956+$P956+$Q956+IF(ISBLANK($E956),0,$F956*(1-VLOOKUP($E956,'INFO_Matières recyclables'!F945:H946,3,0)))</f>
        <v>0</v>
      </c>
    </row>
    <row r="957" spans="2:22" x14ac:dyDescent="0.3">
      <c r="B957" s="5"/>
      <c r="C957" s="5"/>
      <c r="D957" s="25"/>
      <c r="E957" s="35"/>
      <c r="F957" s="108"/>
      <c r="G957" s="111"/>
      <c r="H957" s="33"/>
      <c r="I957" s="33"/>
      <c r="J957" s="33"/>
      <c r="K957" s="33"/>
      <c r="L957" s="33"/>
      <c r="M957" s="33"/>
      <c r="N957" s="33"/>
      <c r="O957" s="33"/>
      <c r="P957" s="33"/>
      <c r="Q957" s="112"/>
      <c r="S957" s="40">
        <f>$G957+$H957+IF(ISBLANK($E957),0,$F957*VLOOKUP($E957,'INFO_Matières recyclables'!$F$4:$H$5,2,0))</f>
        <v>0</v>
      </c>
      <c r="T957" s="40">
        <f>$I957+$J957+$K957+$L957+$M957+$N957+$O957+$P957+$Q957+$F957+IF(ISBLANK($E957),0,$F957*(1-VLOOKUP($E957,'INFO_Matières recyclables'!F946:H947,2,0)))</f>
        <v>0</v>
      </c>
      <c r="U957" s="40">
        <f>$G957+$I957+$J957+$K957+$L957+$M957+IF(ISBLANK($E957),0,$F957*VLOOKUP($E957,'INFO_Matières recyclables'!$F$4:$H$5,3,0))</f>
        <v>0</v>
      </c>
      <c r="V957" s="40">
        <f>$H957+$N957+$O957+$P957+$Q957+IF(ISBLANK($E957),0,$F957*(1-VLOOKUP($E957,'INFO_Matières recyclables'!F946:H947,3,0)))</f>
        <v>0</v>
      </c>
    </row>
    <row r="958" spans="2:22" x14ac:dyDescent="0.3">
      <c r="B958" s="5"/>
      <c r="C958" s="5"/>
      <c r="D958" s="25"/>
      <c r="E958" s="35"/>
      <c r="F958" s="108"/>
      <c r="G958" s="111"/>
      <c r="H958" s="33"/>
      <c r="I958" s="33"/>
      <c r="J958" s="33"/>
      <c r="K958" s="33"/>
      <c r="L958" s="33"/>
      <c r="M958" s="33"/>
      <c r="N958" s="33"/>
      <c r="O958" s="33"/>
      <c r="P958" s="33"/>
      <c r="Q958" s="112"/>
      <c r="S958" s="40">
        <f>$G958+$H958+IF(ISBLANK($E958),0,$F958*VLOOKUP($E958,'INFO_Matières recyclables'!$F$4:$H$5,2,0))</f>
        <v>0</v>
      </c>
      <c r="T958" s="40">
        <f>$I958+$J958+$K958+$L958+$M958+$N958+$O958+$P958+$Q958+$F958+IF(ISBLANK($E958),0,$F958*(1-VLOOKUP($E958,'INFO_Matières recyclables'!F947:H948,2,0)))</f>
        <v>0</v>
      </c>
      <c r="U958" s="40">
        <f>$G958+$I958+$J958+$K958+$L958+$M958+IF(ISBLANK($E958),0,$F958*VLOOKUP($E958,'INFO_Matières recyclables'!$F$4:$H$5,3,0))</f>
        <v>0</v>
      </c>
      <c r="V958" s="40">
        <f>$H958+$N958+$O958+$P958+$Q958+IF(ISBLANK($E958),0,$F958*(1-VLOOKUP($E958,'INFO_Matières recyclables'!F947:H948,3,0)))</f>
        <v>0</v>
      </c>
    </row>
    <row r="959" spans="2:22" x14ac:dyDescent="0.3">
      <c r="B959" s="5"/>
      <c r="C959" s="5"/>
      <c r="D959" s="25"/>
      <c r="E959" s="35"/>
      <c r="F959" s="108"/>
      <c r="G959" s="111"/>
      <c r="H959" s="33"/>
      <c r="I959" s="33"/>
      <c r="J959" s="33"/>
      <c r="K959" s="33"/>
      <c r="L959" s="33"/>
      <c r="M959" s="33"/>
      <c r="N959" s="33"/>
      <c r="O959" s="33"/>
      <c r="P959" s="33"/>
      <c r="Q959" s="112"/>
      <c r="S959" s="40">
        <f>$G959+$H959+IF(ISBLANK($E959),0,$F959*VLOOKUP($E959,'INFO_Matières recyclables'!$F$4:$H$5,2,0))</f>
        <v>0</v>
      </c>
      <c r="T959" s="40">
        <f>$I959+$J959+$K959+$L959+$M959+$N959+$O959+$P959+$Q959+$F959+IF(ISBLANK($E959),0,$F959*(1-VLOOKUP($E959,'INFO_Matières recyclables'!F948:H949,2,0)))</f>
        <v>0</v>
      </c>
      <c r="U959" s="40">
        <f>$G959+$I959+$J959+$K959+$L959+$M959+IF(ISBLANK($E959),0,$F959*VLOOKUP($E959,'INFO_Matières recyclables'!$F$4:$H$5,3,0))</f>
        <v>0</v>
      </c>
      <c r="V959" s="40">
        <f>$H959+$N959+$O959+$P959+$Q959+IF(ISBLANK($E959),0,$F959*(1-VLOOKUP($E959,'INFO_Matières recyclables'!F948:H949,3,0)))</f>
        <v>0</v>
      </c>
    </row>
    <row r="960" spans="2:22" x14ac:dyDescent="0.3">
      <c r="B960" s="5"/>
      <c r="C960" s="5"/>
      <c r="D960" s="25"/>
      <c r="E960" s="35"/>
      <c r="F960" s="108"/>
      <c r="G960" s="111"/>
      <c r="H960" s="33"/>
      <c r="I960" s="33"/>
      <c r="J960" s="33"/>
      <c r="K960" s="33"/>
      <c r="L960" s="33"/>
      <c r="M960" s="33"/>
      <c r="N960" s="33"/>
      <c r="O960" s="33"/>
      <c r="P960" s="33"/>
      <c r="Q960" s="112"/>
      <c r="S960" s="40">
        <f>$G960+$H960+IF(ISBLANK($E960),0,$F960*VLOOKUP($E960,'INFO_Matières recyclables'!$F$4:$H$5,2,0))</f>
        <v>0</v>
      </c>
      <c r="T960" s="40">
        <f>$I960+$J960+$K960+$L960+$M960+$N960+$O960+$P960+$Q960+$F960+IF(ISBLANK($E960),0,$F960*(1-VLOOKUP($E960,'INFO_Matières recyclables'!F949:H950,2,0)))</f>
        <v>0</v>
      </c>
      <c r="U960" s="40">
        <f>$G960+$I960+$J960+$K960+$L960+$M960+IF(ISBLANK($E960),0,$F960*VLOOKUP($E960,'INFO_Matières recyclables'!$F$4:$H$5,3,0))</f>
        <v>0</v>
      </c>
      <c r="V960" s="40">
        <f>$H960+$N960+$O960+$P960+$Q960+IF(ISBLANK($E960),0,$F960*(1-VLOOKUP($E960,'INFO_Matières recyclables'!F949:H950,3,0)))</f>
        <v>0</v>
      </c>
    </row>
    <row r="961" spans="2:22" x14ac:dyDescent="0.3">
      <c r="B961" s="5"/>
      <c r="C961" s="5"/>
      <c r="D961" s="25"/>
      <c r="E961" s="35"/>
      <c r="F961" s="108"/>
      <c r="G961" s="111"/>
      <c r="H961" s="33"/>
      <c r="I961" s="33"/>
      <c r="J961" s="33"/>
      <c r="K961" s="33"/>
      <c r="L961" s="33"/>
      <c r="M961" s="33"/>
      <c r="N961" s="33"/>
      <c r="O961" s="33"/>
      <c r="P961" s="33"/>
      <c r="Q961" s="112"/>
      <c r="S961" s="40">
        <f>$G961+$H961+IF(ISBLANK($E961),0,$F961*VLOOKUP($E961,'INFO_Matières recyclables'!$F$4:$H$5,2,0))</f>
        <v>0</v>
      </c>
      <c r="T961" s="40">
        <f>$I961+$J961+$K961+$L961+$M961+$N961+$O961+$P961+$Q961+$F961+IF(ISBLANK($E961),0,$F961*(1-VLOOKUP($E961,'INFO_Matières recyclables'!F950:H951,2,0)))</f>
        <v>0</v>
      </c>
      <c r="U961" s="40">
        <f>$G961+$I961+$J961+$K961+$L961+$M961+IF(ISBLANK($E961),0,$F961*VLOOKUP($E961,'INFO_Matières recyclables'!$F$4:$H$5,3,0))</f>
        <v>0</v>
      </c>
      <c r="V961" s="40">
        <f>$H961+$N961+$O961+$P961+$Q961+IF(ISBLANK($E961),0,$F961*(1-VLOOKUP($E961,'INFO_Matières recyclables'!F950:H951,3,0)))</f>
        <v>0</v>
      </c>
    </row>
    <row r="962" spans="2:22" x14ac:dyDescent="0.3">
      <c r="B962" s="5"/>
      <c r="C962" s="5"/>
      <c r="D962" s="25"/>
      <c r="E962" s="35"/>
      <c r="F962" s="108"/>
      <c r="G962" s="111"/>
      <c r="H962" s="33"/>
      <c r="I962" s="33"/>
      <c r="J962" s="33"/>
      <c r="K962" s="33"/>
      <c r="L962" s="33"/>
      <c r="M962" s="33"/>
      <c r="N962" s="33"/>
      <c r="O962" s="33"/>
      <c r="P962" s="33"/>
      <c r="Q962" s="112"/>
      <c r="S962" s="40">
        <f>$G962+$H962+IF(ISBLANK($E962),0,$F962*VLOOKUP($E962,'INFO_Matières recyclables'!$F$4:$H$5,2,0))</f>
        <v>0</v>
      </c>
      <c r="T962" s="40">
        <f>$I962+$J962+$K962+$L962+$M962+$N962+$O962+$P962+$Q962+$F962+IF(ISBLANK($E962),0,$F962*(1-VLOOKUP($E962,'INFO_Matières recyclables'!F951:H952,2,0)))</f>
        <v>0</v>
      </c>
      <c r="U962" s="40">
        <f>$G962+$I962+$J962+$K962+$L962+$M962+IF(ISBLANK($E962),0,$F962*VLOOKUP($E962,'INFO_Matières recyclables'!$F$4:$H$5,3,0))</f>
        <v>0</v>
      </c>
      <c r="V962" s="40">
        <f>$H962+$N962+$O962+$P962+$Q962+IF(ISBLANK($E962),0,$F962*(1-VLOOKUP($E962,'INFO_Matières recyclables'!F951:H952,3,0)))</f>
        <v>0</v>
      </c>
    </row>
    <row r="963" spans="2:22" x14ac:dyDescent="0.3">
      <c r="B963" s="5"/>
      <c r="C963" s="5"/>
      <c r="D963" s="25"/>
      <c r="E963" s="35"/>
      <c r="F963" s="108"/>
      <c r="G963" s="111"/>
      <c r="H963" s="33"/>
      <c r="I963" s="33"/>
      <c r="J963" s="33"/>
      <c r="K963" s="33"/>
      <c r="L963" s="33"/>
      <c r="M963" s="33"/>
      <c r="N963" s="33"/>
      <c r="O963" s="33"/>
      <c r="P963" s="33"/>
      <c r="Q963" s="112"/>
      <c r="S963" s="40">
        <f>$G963+$H963+IF(ISBLANK($E963),0,$F963*VLOOKUP($E963,'INFO_Matières recyclables'!$F$4:$H$5,2,0))</f>
        <v>0</v>
      </c>
      <c r="T963" s="40">
        <f>$I963+$J963+$K963+$L963+$M963+$N963+$O963+$P963+$Q963+$F963+IF(ISBLANK($E963),0,$F963*(1-VLOOKUP($E963,'INFO_Matières recyclables'!F952:H953,2,0)))</f>
        <v>0</v>
      </c>
      <c r="U963" s="40">
        <f>$G963+$I963+$J963+$K963+$L963+$M963+IF(ISBLANK($E963),0,$F963*VLOOKUP($E963,'INFO_Matières recyclables'!$F$4:$H$5,3,0))</f>
        <v>0</v>
      </c>
      <c r="V963" s="40">
        <f>$H963+$N963+$O963+$P963+$Q963+IF(ISBLANK($E963),0,$F963*(1-VLOOKUP($E963,'INFO_Matières recyclables'!F952:H953,3,0)))</f>
        <v>0</v>
      </c>
    </row>
    <row r="964" spans="2:22" x14ac:dyDescent="0.3">
      <c r="B964" s="5"/>
      <c r="C964" s="5"/>
      <c r="D964" s="25"/>
      <c r="E964" s="35"/>
      <c r="F964" s="108"/>
      <c r="G964" s="111"/>
      <c r="H964" s="33"/>
      <c r="I964" s="33"/>
      <c r="J964" s="33"/>
      <c r="K964" s="33"/>
      <c r="L964" s="33"/>
      <c r="M964" s="33"/>
      <c r="N964" s="33"/>
      <c r="O964" s="33"/>
      <c r="P964" s="33"/>
      <c r="Q964" s="112"/>
      <c r="S964" s="40">
        <f>$G964+$H964+IF(ISBLANK($E964),0,$F964*VLOOKUP($E964,'INFO_Matières recyclables'!$F$4:$H$5,2,0))</f>
        <v>0</v>
      </c>
      <c r="T964" s="40">
        <f>$I964+$J964+$K964+$L964+$M964+$N964+$O964+$P964+$Q964+$F964+IF(ISBLANK($E964),0,$F964*(1-VLOOKUP($E964,'INFO_Matières recyclables'!F953:H954,2,0)))</f>
        <v>0</v>
      </c>
      <c r="U964" s="40">
        <f>$G964+$I964+$J964+$K964+$L964+$M964+IF(ISBLANK($E964),0,$F964*VLOOKUP($E964,'INFO_Matières recyclables'!$F$4:$H$5,3,0))</f>
        <v>0</v>
      </c>
      <c r="V964" s="40">
        <f>$H964+$N964+$O964+$P964+$Q964+IF(ISBLANK($E964),0,$F964*(1-VLOOKUP($E964,'INFO_Matières recyclables'!F953:H954,3,0)))</f>
        <v>0</v>
      </c>
    </row>
    <row r="965" spans="2:22" x14ac:dyDescent="0.3">
      <c r="B965" s="5"/>
      <c r="C965" s="5"/>
      <c r="D965" s="25"/>
      <c r="E965" s="35"/>
      <c r="F965" s="108"/>
      <c r="G965" s="111"/>
      <c r="H965" s="33"/>
      <c r="I965" s="33"/>
      <c r="J965" s="33"/>
      <c r="K965" s="33"/>
      <c r="L965" s="33"/>
      <c r="M965" s="33"/>
      <c r="N965" s="33"/>
      <c r="O965" s="33"/>
      <c r="P965" s="33"/>
      <c r="Q965" s="112"/>
      <c r="S965" s="40">
        <f>$G965+$H965+IF(ISBLANK($E965),0,$F965*VLOOKUP($E965,'INFO_Matières recyclables'!$F$4:$H$5,2,0))</f>
        <v>0</v>
      </c>
      <c r="T965" s="40">
        <f>$I965+$J965+$K965+$L965+$M965+$N965+$O965+$P965+$Q965+$F965+IF(ISBLANK($E965),0,$F965*(1-VLOOKUP($E965,'INFO_Matières recyclables'!F954:H955,2,0)))</f>
        <v>0</v>
      </c>
      <c r="U965" s="40">
        <f>$G965+$I965+$J965+$K965+$L965+$M965+IF(ISBLANK($E965),0,$F965*VLOOKUP($E965,'INFO_Matières recyclables'!$F$4:$H$5,3,0))</f>
        <v>0</v>
      </c>
      <c r="V965" s="40">
        <f>$H965+$N965+$O965+$P965+$Q965+IF(ISBLANK($E965),0,$F965*(1-VLOOKUP($E965,'INFO_Matières recyclables'!F954:H955,3,0)))</f>
        <v>0</v>
      </c>
    </row>
    <row r="966" spans="2:22" x14ac:dyDescent="0.3">
      <c r="B966" s="5"/>
      <c r="C966" s="5"/>
      <c r="D966" s="25"/>
      <c r="E966" s="35"/>
      <c r="F966" s="108"/>
      <c r="G966" s="111"/>
      <c r="H966" s="33"/>
      <c r="I966" s="33"/>
      <c r="J966" s="33"/>
      <c r="K966" s="33"/>
      <c r="L966" s="33"/>
      <c r="M966" s="33"/>
      <c r="N966" s="33"/>
      <c r="O966" s="33"/>
      <c r="P966" s="33"/>
      <c r="Q966" s="112"/>
      <c r="S966" s="40">
        <f>$G966+$H966+IF(ISBLANK($E966),0,$F966*VLOOKUP($E966,'INFO_Matières recyclables'!$F$4:$H$5,2,0))</f>
        <v>0</v>
      </c>
      <c r="T966" s="40">
        <f>$I966+$J966+$K966+$L966+$M966+$N966+$O966+$P966+$Q966+$F966+IF(ISBLANK($E966),0,$F966*(1-VLOOKUP($E966,'INFO_Matières recyclables'!F955:H956,2,0)))</f>
        <v>0</v>
      </c>
      <c r="U966" s="40">
        <f>$G966+$I966+$J966+$K966+$L966+$M966+IF(ISBLANK($E966),0,$F966*VLOOKUP($E966,'INFO_Matières recyclables'!$F$4:$H$5,3,0))</f>
        <v>0</v>
      </c>
      <c r="V966" s="40">
        <f>$H966+$N966+$O966+$P966+$Q966+IF(ISBLANK($E966),0,$F966*(1-VLOOKUP($E966,'INFO_Matières recyclables'!F955:H956,3,0)))</f>
        <v>0</v>
      </c>
    </row>
    <row r="967" spans="2:22" x14ac:dyDescent="0.3">
      <c r="B967" s="5"/>
      <c r="C967" s="5"/>
      <c r="D967" s="25"/>
      <c r="E967" s="35"/>
      <c r="F967" s="108"/>
      <c r="G967" s="111"/>
      <c r="H967" s="33"/>
      <c r="I967" s="33"/>
      <c r="J967" s="33"/>
      <c r="K967" s="33"/>
      <c r="L967" s="33"/>
      <c r="M967" s="33"/>
      <c r="N967" s="33"/>
      <c r="O967" s="33"/>
      <c r="P967" s="33"/>
      <c r="Q967" s="112"/>
      <c r="S967" s="40">
        <f>$G967+$H967+IF(ISBLANK($E967),0,$F967*VLOOKUP($E967,'INFO_Matières recyclables'!$F$4:$H$5,2,0))</f>
        <v>0</v>
      </c>
      <c r="T967" s="40">
        <f>$I967+$J967+$K967+$L967+$M967+$N967+$O967+$P967+$Q967+$F967+IF(ISBLANK($E967),0,$F967*(1-VLOOKUP($E967,'INFO_Matières recyclables'!F956:H957,2,0)))</f>
        <v>0</v>
      </c>
      <c r="U967" s="40">
        <f>$G967+$I967+$J967+$K967+$L967+$M967+IF(ISBLANK($E967),0,$F967*VLOOKUP($E967,'INFO_Matières recyclables'!$F$4:$H$5,3,0))</f>
        <v>0</v>
      </c>
      <c r="V967" s="40">
        <f>$H967+$N967+$O967+$P967+$Q967+IF(ISBLANK($E967),0,$F967*(1-VLOOKUP($E967,'INFO_Matières recyclables'!F956:H957,3,0)))</f>
        <v>0</v>
      </c>
    </row>
    <row r="968" spans="2:22" x14ac:dyDescent="0.3">
      <c r="B968" s="5"/>
      <c r="C968" s="5"/>
      <c r="D968" s="25"/>
      <c r="E968" s="35"/>
      <c r="F968" s="108"/>
      <c r="G968" s="111"/>
      <c r="H968" s="33"/>
      <c r="I968" s="33"/>
      <c r="J968" s="33"/>
      <c r="K968" s="33"/>
      <c r="L968" s="33"/>
      <c r="M968" s="33"/>
      <c r="N968" s="33"/>
      <c r="O968" s="33"/>
      <c r="P968" s="33"/>
      <c r="Q968" s="112"/>
      <c r="S968" s="40">
        <f>$G968+$H968+IF(ISBLANK($E968),0,$F968*VLOOKUP($E968,'INFO_Matières recyclables'!$F$4:$H$5,2,0))</f>
        <v>0</v>
      </c>
      <c r="T968" s="40">
        <f>$I968+$J968+$K968+$L968+$M968+$N968+$O968+$P968+$Q968+$F968+IF(ISBLANK($E968),0,$F968*(1-VLOOKUP($E968,'INFO_Matières recyclables'!F957:H958,2,0)))</f>
        <v>0</v>
      </c>
      <c r="U968" s="40">
        <f>$G968+$I968+$J968+$K968+$L968+$M968+IF(ISBLANK($E968),0,$F968*VLOOKUP($E968,'INFO_Matières recyclables'!$F$4:$H$5,3,0))</f>
        <v>0</v>
      </c>
      <c r="V968" s="40">
        <f>$H968+$N968+$O968+$P968+$Q968+IF(ISBLANK($E968),0,$F968*(1-VLOOKUP($E968,'INFO_Matières recyclables'!F957:H958,3,0)))</f>
        <v>0</v>
      </c>
    </row>
    <row r="969" spans="2:22" x14ac:dyDescent="0.3">
      <c r="B969" s="5"/>
      <c r="C969" s="5"/>
      <c r="D969" s="25"/>
      <c r="E969" s="35"/>
      <c r="F969" s="108"/>
      <c r="G969" s="111"/>
      <c r="H969" s="33"/>
      <c r="I969" s="33"/>
      <c r="J969" s="33"/>
      <c r="K969" s="33"/>
      <c r="L969" s="33"/>
      <c r="M969" s="33"/>
      <c r="N969" s="33"/>
      <c r="O969" s="33"/>
      <c r="P969" s="33"/>
      <c r="Q969" s="112"/>
      <c r="S969" s="40">
        <f>$G969+$H969+IF(ISBLANK($E969),0,$F969*VLOOKUP($E969,'INFO_Matières recyclables'!$F$4:$H$5,2,0))</f>
        <v>0</v>
      </c>
      <c r="T969" s="40">
        <f>$I969+$J969+$K969+$L969+$M969+$N969+$O969+$P969+$Q969+$F969+IF(ISBLANK($E969),0,$F969*(1-VLOOKUP($E969,'INFO_Matières recyclables'!F958:H959,2,0)))</f>
        <v>0</v>
      </c>
      <c r="U969" s="40">
        <f>$G969+$I969+$J969+$K969+$L969+$M969+IF(ISBLANK($E969),0,$F969*VLOOKUP($E969,'INFO_Matières recyclables'!$F$4:$H$5,3,0))</f>
        <v>0</v>
      </c>
      <c r="V969" s="40">
        <f>$H969+$N969+$O969+$P969+$Q969+IF(ISBLANK($E969),0,$F969*(1-VLOOKUP($E969,'INFO_Matières recyclables'!F958:H959,3,0)))</f>
        <v>0</v>
      </c>
    </row>
    <row r="970" spans="2:22" x14ac:dyDescent="0.3">
      <c r="B970" s="5"/>
      <c r="C970" s="5"/>
      <c r="D970" s="25"/>
      <c r="E970" s="35"/>
      <c r="F970" s="108"/>
      <c r="G970" s="111"/>
      <c r="H970" s="33"/>
      <c r="I970" s="33"/>
      <c r="J970" s="33"/>
      <c r="K970" s="33"/>
      <c r="L970" s="33"/>
      <c r="M970" s="33"/>
      <c r="N970" s="33"/>
      <c r="O970" s="33"/>
      <c r="P970" s="33"/>
      <c r="Q970" s="112"/>
      <c r="S970" s="40">
        <f>$G970+$H970+IF(ISBLANK($E970),0,$F970*VLOOKUP($E970,'INFO_Matières recyclables'!$F$4:$H$5,2,0))</f>
        <v>0</v>
      </c>
      <c r="T970" s="40">
        <f>$I970+$J970+$K970+$L970+$M970+$N970+$O970+$P970+$Q970+$F970+IF(ISBLANK($E970),0,$F970*(1-VLOOKUP($E970,'INFO_Matières recyclables'!F959:H960,2,0)))</f>
        <v>0</v>
      </c>
      <c r="U970" s="40">
        <f>$G970+$I970+$J970+$K970+$L970+$M970+IF(ISBLANK($E970),0,$F970*VLOOKUP($E970,'INFO_Matières recyclables'!$F$4:$H$5,3,0))</f>
        <v>0</v>
      </c>
      <c r="V970" s="40">
        <f>$H970+$N970+$O970+$P970+$Q970+IF(ISBLANK($E970),0,$F970*(1-VLOOKUP($E970,'INFO_Matières recyclables'!F959:H960,3,0)))</f>
        <v>0</v>
      </c>
    </row>
    <row r="971" spans="2:22" x14ac:dyDescent="0.3">
      <c r="B971" s="5"/>
      <c r="C971" s="5"/>
      <c r="D971" s="25"/>
      <c r="E971" s="35"/>
      <c r="F971" s="108"/>
      <c r="G971" s="111"/>
      <c r="H971" s="33"/>
      <c r="I971" s="33"/>
      <c r="J971" s="33"/>
      <c r="K971" s="33"/>
      <c r="L971" s="33"/>
      <c r="M971" s="33"/>
      <c r="N971" s="33"/>
      <c r="O971" s="33"/>
      <c r="P971" s="33"/>
      <c r="Q971" s="112"/>
      <c r="S971" s="40">
        <f>$G971+$H971+IF(ISBLANK($E971),0,$F971*VLOOKUP($E971,'INFO_Matières recyclables'!$F$4:$H$5,2,0))</f>
        <v>0</v>
      </c>
      <c r="T971" s="40">
        <f>$I971+$J971+$K971+$L971+$M971+$N971+$O971+$P971+$Q971+$F971+IF(ISBLANK($E971),0,$F971*(1-VLOOKUP($E971,'INFO_Matières recyclables'!F960:H961,2,0)))</f>
        <v>0</v>
      </c>
      <c r="U971" s="40">
        <f>$G971+$I971+$J971+$K971+$L971+$M971+IF(ISBLANK($E971),0,$F971*VLOOKUP($E971,'INFO_Matières recyclables'!$F$4:$H$5,3,0))</f>
        <v>0</v>
      </c>
      <c r="V971" s="40">
        <f>$H971+$N971+$O971+$P971+$Q971+IF(ISBLANK($E971),0,$F971*(1-VLOOKUP($E971,'INFO_Matières recyclables'!F960:H961,3,0)))</f>
        <v>0</v>
      </c>
    </row>
    <row r="972" spans="2:22" x14ac:dyDescent="0.3">
      <c r="B972" s="5"/>
      <c r="C972" s="5"/>
      <c r="D972" s="25"/>
      <c r="E972" s="35"/>
      <c r="F972" s="108"/>
      <c r="G972" s="111"/>
      <c r="H972" s="33"/>
      <c r="I972" s="33"/>
      <c r="J972" s="33"/>
      <c r="K972" s="33"/>
      <c r="L972" s="33"/>
      <c r="M972" s="33"/>
      <c r="N972" s="33"/>
      <c r="O972" s="33"/>
      <c r="P972" s="33"/>
      <c r="Q972" s="112"/>
      <c r="S972" s="40">
        <f>$G972+$H972+IF(ISBLANK($E972),0,$F972*VLOOKUP($E972,'INFO_Matières recyclables'!$F$4:$H$5,2,0))</f>
        <v>0</v>
      </c>
      <c r="T972" s="40">
        <f>$I972+$J972+$K972+$L972+$M972+$N972+$O972+$P972+$Q972+$F972+IF(ISBLANK($E972),0,$F972*(1-VLOOKUP($E972,'INFO_Matières recyclables'!F961:H962,2,0)))</f>
        <v>0</v>
      </c>
      <c r="U972" s="40">
        <f>$G972+$I972+$J972+$K972+$L972+$M972+IF(ISBLANK($E972),0,$F972*VLOOKUP($E972,'INFO_Matières recyclables'!$F$4:$H$5,3,0))</f>
        <v>0</v>
      </c>
      <c r="V972" s="40">
        <f>$H972+$N972+$O972+$P972+$Q972+IF(ISBLANK($E972),0,$F972*(1-VLOOKUP($E972,'INFO_Matières recyclables'!F961:H962,3,0)))</f>
        <v>0</v>
      </c>
    </row>
    <row r="973" spans="2:22" x14ac:dyDescent="0.3">
      <c r="B973" s="5"/>
      <c r="C973" s="5"/>
      <c r="D973" s="25"/>
      <c r="E973" s="35"/>
      <c r="F973" s="108"/>
      <c r="G973" s="111"/>
      <c r="H973" s="33"/>
      <c r="I973" s="33"/>
      <c r="J973" s="33"/>
      <c r="K973" s="33"/>
      <c r="L973" s="33"/>
      <c r="M973" s="33"/>
      <c r="N973" s="33"/>
      <c r="O973" s="33"/>
      <c r="P973" s="33"/>
      <c r="Q973" s="112"/>
      <c r="S973" s="40">
        <f>$G973+$H973+IF(ISBLANK($E973),0,$F973*VLOOKUP($E973,'INFO_Matières recyclables'!$F$4:$H$5,2,0))</f>
        <v>0</v>
      </c>
      <c r="T973" s="40">
        <f>$I973+$J973+$K973+$L973+$M973+$N973+$O973+$P973+$Q973+$F973+IF(ISBLANK($E973),0,$F973*(1-VLOOKUP($E973,'INFO_Matières recyclables'!F962:H963,2,0)))</f>
        <v>0</v>
      </c>
      <c r="U973" s="40">
        <f>$G973+$I973+$J973+$K973+$L973+$M973+IF(ISBLANK($E973),0,$F973*VLOOKUP($E973,'INFO_Matières recyclables'!$F$4:$H$5,3,0))</f>
        <v>0</v>
      </c>
      <c r="V973" s="40">
        <f>$H973+$N973+$O973+$P973+$Q973+IF(ISBLANK($E973),0,$F973*(1-VLOOKUP($E973,'INFO_Matières recyclables'!F962:H963,3,0)))</f>
        <v>0</v>
      </c>
    </row>
    <row r="974" spans="2:22" x14ac:dyDescent="0.3">
      <c r="B974" s="5"/>
      <c r="C974" s="5"/>
      <c r="D974" s="25"/>
      <c r="E974" s="35"/>
      <c r="F974" s="108"/>
      <c r="G974" s="111"/>
      <c r="H974" s="33"/>
      <c r="I974" s="33"/>
      <c r="J974" s="33"/>
      <c r="K974" s="33"/>
      <c r="L974" s="33"/>
      <c r="M974" s="33"/>
      <c r="N974" s="33"/>
      <c r="O974" s="33"/>
      <c r="P974" s="33"/>
      <c r="Q974" s="112"/>
      <c r="S974" s="40">
        <f>$G974+$H974+IF(ISBLANK($E974),0,$F974*VLOOKUP($E974,'INFO_Matières recyclables'!$F$4:$H$5,2,0))</f>
        <v>0</v>
      </c>
      <c r="T974" s="40">
        <f>$I974+$J974+$K974+$L974+$M974+$N974+$O974+$P974+$Q974+$F974+IF(ISBLANK($E974),0,$F974*(1-VLOOKUP($E974,'INFO_Matières recyclables'!F963:H964,2,0)))</f>
        <v>0</v>
      </c>
      <c r="U974" s="40">
        <f>$G974+$I974+$J974+$K974+$L974+$M974+IF(ISBLANK($E974),0,$F974*VLOOKUP($E974,'INFO_Matières recyclables'!$F$4:$H$5,3,0))</f>
        <v>0</v>
      </c>
      <c r="V974" s="40">
        <f>$H974+$N974+$O974+$P974+$Q974+IF(ISBLANK($E974),0,$F974*(1-VLOOKUP($E974,'INFO_Matières recyclables'!F963:H964,3,0)))</f>
        <v>0</v>
      </c>
    </row>
    <row r="975" spans="2:22" x14ac:dyDescent="0.3">
      <c r="B975" s="5"/>
      <c r="C975" s="5"/>
      <c r="D975" s="25"/>
      <c r="E975" s="35"/>
      <c r="F975" s="108"/>
      <c r="G975" s="111"/>
      <c r="H975" s="33"/>
      <c r="I975" s="33"/>
      <c r="J975" s="33"/>
      <c r="K975" s="33"/>
      <c r="L975" s="33"/>
      <c r="M975" s="33"/>
      <c r="N975" s="33"/>
      <c r="O975" s="33"/>
      <c r="P975" s="33"/>
      <c r="Q975" s="112"/>
      <c r="S975" s="40">
        <f>$G975+$H975+IF(ISBLANK($E975),0,$F975*VLOOKUP($E975,'INFO_Matières recyclables'!$F$4:$H$5,2,0))</f>
        <v>0</v>
      </c>
      <c r="T975" s="40">
        <f>$I975+$J975+$K975+$L975+$M975+$N975+$O975+$P975+$Q975+$F975+IF(ISBLANK($E975),0,$F975*(1-VLOOKUP($E975,'INFO_Matières recyclables'!F964:H965,2,0)))</f>
        <v>0</v>
      </c>
      <c r="U975" s="40">
        <f>$G975+$I975+$J975+$K975+$L975+$M975+IF(ISBLANK($E975),0,$F975*VLOOKUP($E975,'INFO_Matières recyclables'!$F$4:$H$5,3,0))</f>
        <v>0</v>
      </c>
      <c r="V975" s="40">
        <f>$H975+$N975+$O975+$P975+$Q975+IF(ISBLANK($E975),0,$F975*(1-VLOOKUP($E975,'INFO_Matières recyclables'!F964:H965,3,0)))</f>
        <v>0</v>
      </c>
    </row>
    <row r="976" spans="2:22" x14ac:dyDescent="0.3">
      <c r="B976" s="5"/>
      <c r="C976" s="5"/>
      <c r="D976" s="25"/>
      <c r="E976" s="35"/>
      <c r="F976" s="108"/>
      <c r="G976" s="111"/>
      <c r="H976" s="33"/>
      <c r="I976" s="33"/>
      <c r="J976" s="33"/>
      <c r="K976" s="33"/>
      <c r="L976" s="33"/>
      <c r="M976" s="33"/>
      <c r="N976" s="33"/>
      <c r="O976" s="33"/>
      <c r="P976" s="33"/>
      <c r="Q976" s="112"/>
      <c r="S976" s="40">
        <f>$G976+$H976+IF(ISBLANK($E976),0,$F976*VLOOKUP($E976,'INFO_Matières recyclables'!$F$4:$H$5,2,0))</f>
        <v>0</v>
      </c>
      <c r="T976" s="40">
        <f>$I976+$J976+$K976+$L976+$M976+$N976+$O976+$P976+$Q976+$F976+IF(ISBLANK($E976),0,$F976*(1-VLOOKUP($E976,'INFO_Matières recyclables'!F965:H966,2,0)))</f>
        <v>0</v>
      </c>
      <c r="U976" s="40">
        <f>$G976+$I976+$J976+$K976+$L976+$M976+IF(ISBLANK($E976),0,$F976*VLOOKUP($E976,'INFO_Matières recyclables'!$F$4:$H$5,3,0))</f>
        <v>0</v>
      </c>
      <c r="V976" s="40">
        <f>$H976+$N976+$O976+$P976+$Q976+IF(ISBLANK($E976),0,$F976*(1-VLOOKUP($E976,'INFO_Matières recyclables'!F965:H966,3,0)))</f>
        <v>0</v>
      </c>
    </row>
    <row r="977" spans="2:22" x14ac:dyDescent="0.3">
      <c r="B977" s="5"/>
      <c r="C977" s="5"/>
      <c r="D977" s="25"/>
      <c r="E977" s="35"/>
      <c r="F977" s="108"/>
      <c r="G977" s="111"/>
      <c r="H977" s="33"/>
      <c r="I977" s="33"/>
      <c r="J977" s="33"/>
      <c r="K977" s="33"/>
      <c r="L977" s="33"/>
      <c r="M977" s="33"/>
      <c r="N977" s="33"/>
      <c r="O977" s="33"/>
      <c r="P977" s="33"/>
      <c r="Q977" s="112"/>
      <c r="S977" s="40">
        <f>$G977+$H977+IF(ISBLANK($E977),0,$F977*VLOOKUP($E977,'INFO_Matières recyclables'!$F$4:$H$5,2,0))</f>
        <v>0</v>
      </c>
      <c r="T977" s="40">
        <f>$I977+$J977+$K977+$L977+$M977+$N977+$O977+$P977+$Q977+$F977+IF(ISBLANK($E977),0,$F977*(1-VLOOKUP($E977,'INFO_Matières recyclables'!F966:H967,2,0)))</f>
        <v>0</v>
      </c>
      <c r="U977" s="40">
        <f>$G977+$I977+$J977+$K977+$L977+$M977+IF(ISBLANK($E977),0,$F977*VLOOKUP($E977,'INFO_Matières recyclables'!$F$4:$H$5,3,0))</f>
        <v>0</v>
      </c>
      <c r="V977" s="40">
        <f>$H977+$N977+$O977+$P977+$Q977+IF(ISBLANK($E977),0,$F977*(1-VLOOKUP($E977,'INFO_Matières recyclables'!F966:H967,3,0)))</f>
        <v>0</v>
      </c>
    </row>
    <row r="978" spans="2:22" x14ac:dyDescent="0.3">
      <c r="B978" s="5"/>
      <c r="C978" s="5"/>
      <c r="D978" s="25"/>
      <c r="E978" s="35"/>
      <c r="F978" s="108"/>
      <c r="G978" s="111"/>
      <c r="H978" s="33"/>
      <c r="I978" s="33"/>
      <c r="J978" s="33"/>
      <c r="K978" s="33"/>
      <c r="L978" s="33"/>
      <c r="M978" s="33"/>
      <c r="N978" s="33"/>
      <c r="O978" s="33"/>
      <c r="P978" s="33"/>
      <c r="Q978" s="112"/>
      <c r="S978" s="40">
        <f>$G978+$H978+IF(ISBLANK($E978),0,$F978*VLOOKUP($E978,'INFO_Matières recyclables'!$F$4:$H$5,2,0))</f>
        <v>0</v>
      </c>
      <c r="T978" s="40">
        <f>$I978+$J978+$K978+$L978+$M978+$N978+$O978+$P978+$Q978+$F978+IF(ISBLANK($E978),0,$F978*(1-VLOOKUP($E978,'INFO_Matières recyclables'!F967:H968,2,0)))</f>
        <v>0</v>
      </c>
      <c r="U978" s="40">
        <f>$G978+$I978+$J978+$K978+$L978+$M978+IF(ISBLANK($E978),0,$F978*VLOOKUP($E978,'INFO_Matières recyclables'!$F$4:$H$5,3,0))</f>
        <v>0</v>
      </c>
      <c r="V978" s="40">
        <f>$H978+$N978+$O978+$P978+$Q978+IF(ISBLANK($E978),0,$F978*(1-VLOOKUP($E978,'INFO_Matières recyclables'!F967:H968,3,0)))</f>
        <v>0</v>
      </c>
    </row>
    <row r="979" spans="2:22" x14ac:dyDescent="0.3">
      <c r="B979" s="5"/>
      <c r="C979" s="5"/>
      <c r="D979" s="25"/>
      <c r="E979" s="35"/>
      <c r="F979" s="108"/>
      <c r="G979" s="111"/>
      <c r="H979" s="33"/>
      <c r="I979" s="33"/>
      <c r="J979" s="33"/>
      <c r="K979" s="33"/>
      <c r="L979" s="33"/>
      <c r="M979" s="33"/>
      <c r="N979" s="33"/>
      <c r="O979" s="33"/>
      <c r="P979" s="33"/>
      <c r="Q979" s="112"/>
      <c r="S979" s="40">
        <f>$G979+$H979+IF(ISBLANK($E979),0,$F979*VLOOKUP($E979,'INFO_Matières recyclables'!$F$4:$H$5,2,0))</f>
        <v>0</v>
      </c>
      <c r="T979" s="40">
        <f>$I979+$J979+$K979+$L979+$M979+$N979+$O979+$P979+$Q979+$F979+IF(ISBLANK($E979),0,$F979*(1-VLOOKUP($E979,'INFO_Matières recyclables'!F968:H969,2,0)))</f>
        <v>0</v>
      </c>
      <c r="U979" s="40">
        <f>$G979+$I979+$J979+$K979+$L979+$M979+IF(ISBLANK($E979),0,$F979*VLOOKUP($E979,'INFO_Matières recyclables'!$F$4:$H$5,3,0))</f>
        <v>0</v>
      </c>
      <c r="V979" s="40">
        <f>$H979+$N979+$O979+$P979+$Q979+IF(ISBLANK($E979),0,$F979*(1-VLOOKUP($E979,'INFO_Matières recyclables'!F968:H969,3,0)))</f>
        <v>0</v>
      </c>
    </row>
    <row r="980" spans="2:22" x14ac:dyDescent="0.3">
      <c r="B980" s="5"/>
      <c r="C980" s="5"/>
      <c r="D980" s="25"/>
      <c r="E980" s="35"/>
      <c r="F980" s="108"/>
      <c r="G980" s="111"/>
      <c r="H980" s="33"/>
      <c r="I980" s="33"/>
      <c r="J980" s="33"/>
      <c r="K980" s="33"/>
      <c r="L980" s="33"/>
      <c r="M980" s="33"/>
      <c r="N980" s="33"/>
      <c r="O980" s="33"/>
      <c r="P980" s="33"/>
      <c r="Q980" s="112"/>
      <c r="S980" s="40">
        <f>$G980+$H980+IF(ISBLANK($E980),0,$F980*VLOOKUP($E980,'INFO_Matières recyclables'!$F$4:$H$5,2,0))</f>
        <v>0</v>
      </c>
      <c r="T980" s="40">
        <f>$I980+$J980+$K980+$L980+$M980+$N980+$O980+$P980+$Q980+$F980+IF(ISBLANK($E980),0,$F980*(1-VLOOKUP($E980,'INFO_Matières recyclables'!F969:H970,2,0)))</f>
        <v>0</v>
      </c>
      <c r="U980" s="40">
        <f>$G980+$I980+$J980+$K980+$L980+$M980+IF(ISBLANK($E980),0,$F980*VLOOKUP($E980,'INFO_Matières recyclables'!$F$4:$H$5,3,0))</f>
        <v>0</v>
      </c>
      <c r="V980" s="40">
        <f>$H980+$N980+$O980+$P980+$Q980+IF(ISBLANK($E980),0,$F980*(1-VLOOKUP($E980,'INFO_Matières recyclables'!F969:H970,3,0)))</f>
        <v>0</v>
      </c>
    </row>
    <row r="981" spans="2:22" x14ac:dyDescent="0.3">
      <c r="B981" s="5"/>
      <c r="C981" s="5"/>
      <c r="D981" s="25"/>
      <c r="E981" s="35"/>
      <c r="F981" s="108"/>
      <c r="G981" s="111"/>
      <c r="H981" s="33"/>
      <c r="I981" s="33"/>
      <c r="J981" s="33"/>
      <c r="K981" s="33"/>
      <c r="L981" s="33"/>
      <c r="M981" s="33"/>
      <c r="N981" s="33"/>
      <c r="O981" s="33"/>
      <c r="P981" s="33"/>
      <c r="Q981" s="112"/>
      <c r="S981" s="40">
        <f>$G981+$H981+IF(ISBLANK($E981),0,$F981*VLOOKUP($E981,'INFO_Matières recyclables'!$F$4:$H$5,2,0))</f>
        <v>0</v>
      </c>
      <c r="T981" s="40">
        <f>$I981+$J981+$K981+$L981+$M981+$N981+$O981+$P981+$Q981+$F981+IF(ISBLANK($E981),0,$F981*(1-VLOOKUP($E981,'INFO_Matières recyclables'!F970:H971,2,0)))</f>
        <v>0</v>
      </c>
      <c r="U981" s="40">
        <f>$G981+$I981+$J981+$K981+$L981+$M981+IF(ISBLANK($E981),0,$F981*VLOOKUP($E981,'INFO_Matières recyclables'!$F$4:$H$5,3,0))</f>
        <v>0</v>
      </c>
      <c r="V981" s="40">
        <f>$H981+$N981+$O981+$P981+$Q981+IF(ISBLANK($E981),0,$F981*(1-VLOOKUP($E981,'INFO_Matières recyclables'!F970:H971,3,0)))</f>
        <v>0</v>
      </c>
    </row>
    <row r="982" spans="2:22" x14ac:dyDescent="0.3">
      <c r="B982" s="5"/>
      <c r="C982" s="5"/>
      <c r="D982" s="25"/>
      <c r="E982" s="35"/>
      <c r="F982" s="108"/>
      <c r="G982" s="111"/>
      <c r="H982" s="33"/>
      <c r="I982" s="33"/>
      <c r="J982" s="33"/>
      <c r="K982" s="33"/>
      <c r="L982" s="33"/>
      <c r="M982" s="33"/>
      <c r="N982" s="33"/>
      <c r="O982" s="33"/>
      <c r="P982" s="33"/>
      <c r="Q982" s="112"/>
      <c r="S982" s="40">
        <f>$G982+$H982+IF(ISBLANK($E982),0,$F982*VLOOKUP($E982,'INFO_Matières recyclables'!$F$4:$H$5,2,0))</f>
        <v>0</v>
      </c>
      <c r="T982" s="40">
        <f>$I982+$J982+$K982+$L982+$M982+$N982+$O982+$P982+$Q982+$F982+IF(ISBLANK($E982),0,$F982*(1-VLOOKUP($E982,'INFO_Matières recyclables'!F971:H972,2,0)))</f>
        <v>0</v>
      </c>
      <c r="U982" s="40">
        <f>$G982+$I982+$J982+$K982+$L982+$M982+IF(ISBLANK($E982),0,$F982*VLOOKUP($E982,'INFO_Matières recyclables'!$F$4:$H$5,3,0))</f>
        <v>0</v>
      </c>
      <c r="V982" s="40">
        <f>$H982+$N982+$O982+$P982+$Q982+IF(ISBLANK($E982),0,$F982*(1-VLOOKUP($E982,'INFO_Matières recyclables'!F971:H972,3,0)))</f>
        <v>0</v>
      </c>
    </row>
    <row r="983" spans="2:22" x14ac:dyDescent="0.3">
      <c r="B983" s="5"/>
      <c r="C983" s="5"/>
      <c r="D983" s="25"/>
      <c r="E983" s="35"/>
      <c r="F983" s="108"/>
      <c r="G983" s="111"/>
      <c r="H983" s="33"/>
      <c r="I983" s="33"/>
      <c r="J983" s="33"/>
      <c r="K983" s="33"/>
      <c r="L983" s="33"/>
      <c r="M983" s="33"/>
      <c r="N983" s="33"/>
      <c r="O983" s="33"/>
      <c r="P983" s="33"/>
      <c r="Q983" s="112"/>
      <c r="S983" s="40">
        <f>$G983+$H983+IF(ISBLANK($E983),0,$F983*VLOOKUP($E983,'INFO_Matières recyclables'!$F$4:$H$5,2,0))</f>
        <v>0</v>
      </c>
      <c r="T983" s="40">
        <f>$I983+$J983+$K983+$L983+$M983+$N983+$O983+$P983+$Q983+$F983+IF(ISBLANK($E983),0,$F983*(1-VLOOKUP($E983,'INFO_Matières recyclables'!F972:H973,2,0)))</f>
        <v>0</v>
      </c>
      <c r="U983" s="40">
        <f>$G983+$I983+$J983+$K983+$L983+$M983+IF(ISBLANK($E983),0,$F983*VLOOKUP($E983,'INFO_Matières recyclables'!$F$4:$H$5,3,0))</f>
        <v>0</v>
      </c>
      <c r="V983" s="40">
        <f>$H983+$N983+$O983+$P983+$Q983+IF(ISBLANK($E983),0,$F983*(1-VLOOKUP($E983,'INFO_Matières recyclables'!F972:H973,3,0)))</f>
        <v>0</v>
      </c>
    </row>
    <row r="984" spans="2:22" x14ac:dyDescent="0.3">
      <c r="B984" s="5"/>
      <c r="C984" s="5"/>
      <c r="D984" s="25"/>
      <c r="E984" s="35"/>
      <c r="F984" s="108"/>
      <c r="G984" s="111"/>
      <c r="H984" s="33"/>
      <c r="I984" s="33"/>
      <c r="J984" s="33"/>
      <c r="K984" s="33"/>
      <c r="L984" s="33"/>
      <c r="M984" s="33"/>
      <c r="N984" s="33"/>
      <c r="O984" s="33"/>
      <c r="P984" s="33"/>
      <c r="Q984" s="112"/>
      <c r="S984" s="40">
        <f>$G984+$H984+IF(ISBLANK($E984),0,$F984*VLOOKUP($E984,'INFO_Matières recyclables'!$F$4:$H$5,2,0))</f>
        <v>0</v>
      </c>
      <c r="T984" s="40">
        <f>$I984+$J984+$K984+$L984+$M984+$N984+$O984+$P984+$Q984+$F984+IF(ISBLANK($E984),0,$F984*(1-VLOOKUP($E984,'INFO_Matières recyclables'!F973:H974,2,0)))</f>
        <v>0</v>
      </c>
      <c r="U984" s="40">
        <f>$G984+$I984+$J984+$K984+$L984+$M984+IF(ISBLANK($E984),0,$F984*VLOOKUP($E984,'INFO_Matières recyclables'!$F$4:$H$5,3,0))</f>
        <v>0</v>
      </c>
      <c r="V984" s="40">
        <f>$H984+$N984+$O984+$P984+$Q984+IF(ISBLANK($E984),0,$F984*(1-VLOOKUP($E984,'INFO_Matières recyclables'!F973:H974,3,0)))</f>
        <v>0</v>
      </c>
    </row>
    <row r="985" spans="2:22" x14ac:dyDescent="0.3">
      <c r="B985" s="5"/>
      <c r="C985" s="5"/>
      <c r="D985" s="25"/>
      <c r="E985" s="35"/>
      <c r="F985" s="108"/>
      <c r="G985" s="111"/>
      <c r="H985" s="33"/>
      <c r="I985" s="33"/>
      <c r="J985" s="33"/>
      <c r="K985" s="33"/>
      <c r="L985" s="33"/>
      <c r="M985" s="33"/>
      <c r="N985" s="33"/>
      <c r="O985" s="33"/>
      <c r="P985" s="33"/>
      <c r="Q985" s="112"/>
      <c r="S985" s="40">
        <f>$G985+$H985+IF(ISBLANK($E985),0,$F985*VLOOKUP($E985,'INFO_Matières recyclables'!$F$4:$H$5,2,0))</f>
        <v>0</v>
      </c>
      <c r="T985" s="40">
        <f>$I985+$J985+$K985+$L985+$M985+$N985+$O985+$P985+$Q985+$F985+IF(ISBLANK($E985),0,$F985*(1-VLOOKUP($E985,'INFO_Matières recyclables'!F974:H975,2,0)))</f>
        <v>0</v>
      </c>
      <c r="U985" s="40">
        <f>$G985+$I985+$J985+$K985+$L985+$M985+IF(ISBLANK($E985),0,$F985*VLOOKUP($E985,'INFO_Matières recyclables'!$F$4:$H$5,3,0))</f>
        <v>0</v>
      </c>
      <c r="V985" s="40">
        <f>$H985+$N985+$O985+$P985+$Q985+IF(ISBLANK($E985),0,$F985*(1-VLOOKUP($E985,'INFO_Matières recyclables'!F974:H975,3,0)))</f>
        <v>0</v>
      </c>
    </row>
    <row r="986" spans="2:22" x14ac:dyDescent="0.3">
      <c r="B986" s="5"/>
      <c r="C986" s="5"/>
      <c r="D986" s="25"/>
      <c r="E986" s="35"/>
      <c r="F986" s="108"/>
      <c r="G986" s="111"/>
      <c r="H986" s="33"/>
      <c r="I986" s="33"/>
      <c r="J986" s="33"/>
      <c r="K986" s="33"/>
      <c r="L986" s="33"/>
      <c r="M986" s="33"/>
      <c r="N986" s="33"/>
      <c r="O986" s="33"/>
      <c r="P986" s="33"/>
      <c r="Q986" s="112"/>
      <c r="S986" s="40">
        <f>$G986+$H986+IF(ISBLANK($E986),0,$F986*VLOOKUP($E986,'INFO_Matières recyclables'!$F$4:$H$5,2,0))</f>
        <v>0</v>
      </c>
      <c r="T986" s="40">
        <f>$I986+$J986+$K986+$L986+$M986+$N986+$O986+$P986+$Q986+$F986+IF(ISBLANK($E986),0,$F986*(1-VLOOKUP($E986,'INFO_Matières recyclables'!F975:H976,2,0)))</f>
        <v>0</v>
      </c>
      <c r="U986" s="40">
        <f>$G986+$I986+$J986+$K986+$L986+$M986+IF(ISBLANK($E986),0,$F986*VLOOKUP($E986,'INFO_Matières recyclables'!$F$4:$H$5,3,0))</f>
        <v>0</v>
      </c>
      <c r="V986" s="40">
        <f>$H986+$N986+$O986+$P986+$Q986+IF(ISBLANK($E986),0,$F986*(1-VLOOKUP($E986,'INFO_Matières recyclables'!F975:H976,3,0)))</f>
        <v>0</v>
      </c>
    </row>
    <row r="987" spans="2:22" x14ac:dyDescent="0.3">
      <c r="B987" s="5"/>
      <c r="C987" s="5"/>
      <c r="D987" s="25"/>
      <c r="E987" s="35"/>
      <c r="F987" s="108"/>
      <c r="G987" s="111"/>
      <c r="H987" s="33"/>
      <c r="I987" s="33"/>
      <c r="J987" s="33"/>
      <c r="K987" s="33"/>
      <c r="L987" s="33"/>
      <c r="M987" s="33"/>
      <c r="N987" s="33"/>
      <c r="O987" s="33"/>
      <c r="P987" s="33"/>
      <c r="Q987" s="112"/>
      <c r="S987" s="40">
        <f>$G987+$H987+IF(ISBLANK($E987),0,$F987*VLOOKUP($E987,'INFO_Matières recyclables'!$F$4:$H$5,2,0))</f>
        <v>0</v>
      </c>
      <c r="T987" s="40">
        <f>$I987+$J987+$K987+$L987+$M987+$N987+$O987+$P987+$Q987+$F987+IF(ISBLANK($E987),0,$F987*(1-VLOOKUP($E987,'INFO_Matières recyclables'!F976:H977,2,0)))</f>
        <v>0</v>
      </c>
      <c r="U987" s="40">
        <f>$G987+$I987+$J987+$K987+$L987+$M987+IF(ISBLANK($E987),0,$F987*VLOOKUP($E987,'INFO_Matières recyclables'!$F$4:$H$5,3,0))</f>
        <v>0</v>
      </c>
      <c r="V987" s="40">
        <f>$H987+$N987+$O987+$P987+$Q987+IF(ISBLANK($E987),0,$F987*(1-VLOOKUP($E987,'INFO_Matières recyclables'!F976:H977,3,0)))</f>
        <v>0</v>
      </c>
    </row>
    <row r="988" spans="2:22" x14ac:dyDescent="0.3">
      <c r="B988" s="5"/>
      <c r="C988" s="5"/>
      <c r="D988" s="25"/>
      <c r="E988" s="35"/>
      <c r="F988" s="108"/>
      <c r="G988" s="111"/>
      <c r="H988" s="33"/>
      <c r="I988" s="33"/>
      <c r="J988" s="33"/>
      <c r="K988" s="33"/>
      <c r="L988" s="33"/>
      <c r="M988" s="33"/>
      <c r="N988" s="33"/>
      <c r="O988" s="33"/>
      <c r="P988" s="33"/>
      <c r="Q988" s="112"/>
      <c r="S988" s="40">
        <f>$G988+$H988+IF(ISBLANK($E988),0,$F988*VLOOKUP($E988,'INFO_Matières recyclables'!$F$4:$H$5,2,0))</f>
        <v>0</v>
      </c>
      <c r="T988" s="40">
        <f>$I988+$J988+$K988+$L988+$M988+$N988+$O988+$P988+$Q988+$F988+IF(ISBLANK($E988),0,$F988*(1-VLOOKUP($E988,'INFO_Matières recyclables'!F977:H978,2,0)))</f>
        <v>0</v>
      </c>
      <c r="U988" s="40">
        <f>$G988+$I988+$J988+$K988+$L988+$M988+IF(ISBLANK($E988),0,$F988*VLOOKUP($E988,'INFO_Matières recyclables'!$F$4:$H$5,3,0))</f>
        <v>0</v>
      </c>
      <c r="V988" s="40">
        <f>$H988+$N988+$O988+$P988+$Q988+IF(ISBLANK($E988),0,$F988*(1-VLOOKUP($E988,'INFO_Matières recyclables'!F977:H978,3,0)))</f>
        <v>0</v>
      </c>
    </row>
    <row r="989" spans="2:22" x14ac:dyDescent="0.3">
      <c r="B989" s="5"/>
      <c r="C989" s="5"/>
      <c r="D989" s="25"/>
      <c r="E989" s="35"/>
      <c r="F989" s="108"/>
      <c r="G989" s="111"/>
      <c r="H989" s="33"/>
      <c r="I989" s="33"/>
      <c r="J989" s="33"/>
      <c r="K989" s="33"/>
      <c r="L989" s="33"/>
      <c r="M989" s="33"/>
      <c r="N989" s="33"/>
      <c r="O989" s="33"/>
      <c r="P989" s="33"/>
      <c r="Q989" s="112"/>
      <c r="S989" s="40">
        <f>$G989+$H989+IF(ISBLANK($E989),0,$F989*VLOOKUP($E989,'INFO_Matières recyclables'!$F$4:$H$5,2,0))</f>
        <v>0</v>
      </c>
      <c r="T989" s="40">
        <f>$I989+$J989+$K989+$L989+$M989+$N989+$O989+$P989+$Q989+$F989+IF(ISBLANK($E989),0,$F989*(1-VLOOKUP($E989,'INFO_Matières recyclables'!F978:H979,2,0)))</f>
        <v>0</v>
      </c>
      <c r="U989" s="40">
        <f>$G989+$I989+$J989+$K989+$L989+$M989+IF(ISBLANK($E989),0,$F989*VLOOKUP($E989,'INFO_Matières recyclables'!$F$4:$H$5,3,0))</f>
        <v>0</v>
      </c>
      <c r="V989" s="40">
        <f>$H989+$N989+$O989+$P989+$Q989+IF(ISBLANK($E989),0,$F989*(1-VLOOKUP($E989,'INFO_Matières recyclables'!F978:H979,3,0)))</f>
        <v>0</v>
      </c>
    </row>
    <row r="990" spans="2:22" x14ac:dyDescent="0.3">
      <c r="B990" s="5"/>
      <c r="C990" s="5"/>
      <c r="D990" s="25"/>
      <c r="E990" s="35"/>
      <c r="F990" s="108"/>
      <c r="G990" s="111"/>
      <c r="H990" s="33"/>
      <c r="I990" s="33"/>
      <c r="J990" s="33"/>
      <c r="K990" s="33"/>
      <c r="L990" s="33"/>
      <c r="M990" s="33"/>
      <c r="N990" s="33"/>
      <c r="O990" s="33"/>
      <c r="P990" s="33"/>
      <c r="Q990" s="112"/>
      <c r="S990" s="40">
        <f>$G990+$H990+IF(ISBLANK($E990),0,$F990*VLOOKUP($E990,'INFO_Matières recyclables'!$F$4:$H$5,2,0))</f>
        <v>0</v>
      </c>
      <c r="T990" s="40">
        <f>$I990+$J990+$K990+$L990+$M990+$N990+$O990+$P990+$Q990+$F990+IF(ISBLANK($E990),0,$F990*(1-VLOOKUP($E990,'INFO_Matières recyclables'!F979:H980,2,0)))</f>
        <v>0</v>
      </c>
      <c r="U990" s="40">
        <f>$G990+$I990+$J990+$K990+$L990+$M990+IF(ISBLANK($E990),0,$F990*VLOOKUP($E990,'INFO_Matières recyclables'!$F$4:$H$5,3,0))</f>
        <v>0</v>
      </c>
      <c r="V990" s="40">
        <f>$H990+$N990+$O990+$P990+$Q990+IF(ISBLANK($E990),0,$F990*(1-VLOOKUP($E990,'INFO_Matières recyclables'!F979:H980,3,0)))</f>
        <v>0</v>
      </c>
    </row>
    <row r="991" spans="2:22" x14ac:dyDescent="0.3">
      <c r="B991" s="5"/>
      <c r="C991" s="5"/>
      <c r="D991" s="25"/>
      <c r="E991" s="35"/>
      <c r="F991" s="108"/>
      <c r="G991" s="111"/>
      <c r="H991" s="33"/>
      <c r="I991" s="33"/>
      <c r="J991" s="33"/>
      <c r="K991" s="33"/>
      <c r="L991" s="33"/>
      <c r="M991" s="33"/>
      <c r="N991" s="33"/>
      <c r="O991" s="33"/>
      <c r="P991" s="33"/>
      <c r="Q991" s="112"/>
      <c r="S991" s="40">
        <f>$G991+$H991+IF(ISBLANK($E991),0,$F991*VLOOKUP($E991,'INFO_Matières recyclables'!$F$4:$H$5,2,0))</f>
        <v>0</v>
      </c>
      <c r="T991" s="40">
        <f>$I991+$J991+$K991+$L991+$M991+$N991+$O991+$P991+$Q991+$F991+IF(ISBLANK($E991),0,$F991*(1-VLOOKUP($E991,'INFO_Matières recyclables'!F980:H981,2,0)))</f>
        <v>0</v>
      </c>
      <c r="U991" s="40">
        <f>$G991+$I991+$J991+$K991+$L991+$M991+IF(ISBLANK($E991),0,$F991*VLOOKUP($E991,'INFO_Matières recyclables'!$F$4:$H$5,3,0))</f>
        <v>0</v>
      </c>
      <c r="V991" s="40">
        <f>$H991+$N991+$O991+$P991+$Q991+IF(ISBLANK($E991),0,$F991*(1-VLOOKUP($E991,'INFO_Matières recyclables'!F980:H981,3,0)))</f>
        <v>0</v>
      </c>
    </row>
    <row r="992" spans="2:22" x14ac:dyDescent="0.3">
      <c r="B992" s="5"/>
      <c r="C992" s="5"/>
      <c r="D992" s="25"/>
      <c r="E992" s="35"/>
      <c r="F992" s="108"/>
      <c r="G992" s="111"/>
      <c r="H992" s="33"/>
      <c r="I992" s="33"/>
      <c r="J992" s="33"/>
      <c r="K992" s="33"/>
      <c r="L992" s="33"/>
      <c r="M992" s="33"/>
      <c r="N992" s="33"/>
      <c r="O992" s="33"/>
      <c r="P992" s="33"/>
      <c r="Q992" s="112"/>
      <c r="S992" s="40">
        <f>$G992+$H992+IF(ISBLANK($E992),0,$F992*VLOOKUP($E992,'INFO_Matières recyclables'!$F$4:$H$5,2,0))</f>
        <v>0</v>
      </c>
      <c r="T992" s="40">
        <f>$I992+$J992+$K992+$L992+$M992+$N992+$O992+$P992+$Q992+$F992+IF(ISBLANK($E992),0,$F992*(1-VLOOKUP($E992,'INFO_Matières recyclables'!F981:H982,2,0)))</f>
        <v>0</v>
      </c>
      <c r="U992" s="40">
        <f>$G992+$I992+$J992+$K992+$L992+$M992+IF(ISBLANK($E992),0,$F992*VLOOKUP($E992,'INFO_Matières recyclables'!$F$4:$H$5,3,0))</f>
        <v>0</v>
      </c>
      <c r="V992" s="40">
        <f>$H992+$N992+$O992+$P992+$Q992+IF(ISBLANK($E992),0,$F992*(1-VLOOKUP($E992,'INFO_Matières recyclables'!F981:H982,3,0)))</f>
        <v>0</v>
      </c>
    </row>
    <row r="993" spans="2:22" x14ac:dyDescent="0.3">
      <c r="B993" s="5"/>
      <c r="C993" s="5"/>
      <c r="D993" s="25"/>
      <c r="E993" s="35"/>
      <c r="F993" s="108"/>
      <c r="G993" s="111"/>
      <c r="H993" s="33"/>
      <c r="I993" s="33"/>
      <c r="J993" s="33"/>
      <c r="K993" s="33"/>
      <c r="L993" s="33"/>
      <c r="M993" s="33"/>
      <c r="N993" s="33"/>
      <c r="O993" s="33"/>
      <c r="P993" s="33"/>
      <c r="Q993" s="112"/>
      <c r="S993" s="40">
        <f>$G993+$H993+IF(ISBLANK($E993),0,$F993*VLOOKUP($E993,'INFO_Matières recyclables'!$F$4:$H$5,2,0))</f>
        <v>0</v>
      </c>
      <c r="T993" s="40">
        <f>$I993+$J993+$K993+$L993+$M993+$N993+$O993+$P993+$Q993+$F993+IF(ISBLANK($E993),0,$F993*(1-VLOOKUP($E993,'INFO_Matières recyclables'!F982:H983,2,0)))</f>
        <v>0</v>
      </c>
      <c r="U993" s="40">
        <f>$G993+$I993+$J993+$K993+$L993+$M993+IF(ISBLANK($E993),0,$F993*VLOOKUP($E993,'INFO_Matières recyclables'!$F$4:$H$5,3,0))</f>
        <v>0</v>
      </c>
      <c r="V993" s="40">
        <f>$H993+$N993+$O993+$P993+$Q993+IF(ISBLANK($E993),0,$F993*(1-VLOOKUP($E993,'INFO_Matières recyclables'!F982:H983,3,0)))</f>
        <v>0</v>
      </c>
    </row>
    <row r="994" spans="2:22" x14ac:dyDescent="0.3">
      <c r="B994" s="5"/>
      <c r="C994" s="5"/>
      <c r="D994" s="25"/>
      <c r="E994" s="35"/>
      <c r="F994" s="108"/>
      <c r="G994" s="111"/>
      <c r="H994" s="33"/>
      <c r="I994" s="33"/>
      <c r="J994" s="33"/>
      <c r="K994" s="33"/>
      <c r="L994" s="33"/>
      <c r="M994" s="33"/>
      <c r="N994" s="33"/>
      <c r="O994" s="33"/>
      <c r="P994" s="33"/>
      <c r="Q994" s="112"/>
      <c r="S994" s="40">
        <f>$G994+$H994+IF(ISBLANK($E994),0,$F994*VLOOKUP($E994,'INFO_Matières recyclables'!$F$4:$H$5,2,0))</f>
        <v>0</v>
      </c>
      <c r="T994" s="40">
        <f>$I994+$J994+$K994+$L994+$M994+$N994+$O994+$P994+$Q994+$F994+IF(ISBLANK($E994),0,$F994*(1-VLOOKUP($E994,'INFO_Matières recyclables'!F983:H984,2,0)))</f>
        <v>0</v>
      </c>
      <c r="U994" s="40">
        <f>$G994+$I994+$J994+$K994+$L994+$M994+IF(ISBLANK($E994),0,$F994*VLOOKUP($E994,'INFO_Matières recyclables'!$F$4:$H$5,3,0))</f>
        <v>0</v>
      </c>
      <c r="V994" s="40">
        <f>$H994+$N994+$O994+$P994+$Q994+IF(ISBLANK($E994),0,$F994*(1-VLOOKUP($E994,'INFO_Matières recyclables'!F983:H984,3,0)))</f>
        <v>0</v>
      </c>
    </row>
    <row r="995" spans="2:22" x14ac:dyDescent="0.3">
      <c r="B995" s="5"/>
      <c r="C995" s="5"/>
      <c r="D995" s="25"/>
      <c r="E995" s="35"/>
      <c r="F995" s="108"/>
      <c r="G995" s="111"/>
      <c r="H995" s="33"/>
      <c r="I995" s="33"/>
      <c r="J995" s="33"/>
      <c r="K995" s="33"/>
      <c r="L995" s="33"/>
      <c r="M995" s="33"/>
      <c r="N995" s="33"/>
      <c r="O995" s="33"/>
      <c r="P995" s="33"/>
      <c r="Q995" s="112"/>
      <c r="S995" s="40">
        <f>$G995+$H995+IF(ISBLANK($E995),0,$F995*VLOOKUP($E995,'INFO_Matières recyclables'!$F$4:$H$5,2,0))</f>
        <v>0</v>
      </c>
      <c r="T995" s="40">
        <f>$I995+$J995+$K995+$L995+$M995+$N995+$O995+$P995+$Q995+$F995+IF(ISBLANK($E995),0,$F995*(1-VLOOKUP($E995,'INFO_Matières recyclables'!F984:H985,2,0)))</f>
        <v>0</v>
      </c>
      <c r="U995" s="40">
        <f>$G995+$I995+$J995+$K995+$L995+$M995+IF(ISBLANK($E995),0,$F995*VLOOKUP($E995,'INFO_Matières recyclables'!$F$4:$H$5,3,0))</f>
        <v>0</v>
      </c>
      <c r="V995" s="40">
        <f>$H995+$N995+$O995+$P995+$Q995+IF(ISBLANK($E995),0,$F995*(1-VLOOKUP($E995,'INFO_Matières recyclables'!F984:H985,3,0)))</f>
        <v>0</v>
      </c>
    </row>
    <row r="996" spans="2:22" x14ac:dyDescent="0.3">
      <c r="B996" s="5"/>
      <c r="C996" s="5"/>
      <c r="D996" s="25"/>
      <c r="E996" s="35"/>
      <c r="F996" s="108"/>
      <c r="G996" s="111"/>
      <c r="H996" s="33"/>
      <c r="I996" s="33"/>
      <c r="J996" s="33"/>
      <c r="K996" s="33"/>
      <c r="L996" s="33"/>
      <c r="M996" s="33"/>
      <c r="N996" s="33"/>
      <c r="O996" s="33"/>
      <c r="P996" s="33"/>
      <c r="Q996" s="112"/>
      <c r="S996" s="40">
        <f>$G996+$H996+IF(ISBLANK($E996),0,$F996*VLOOKUP($E996,'INFO_Matières recyclables'!$F$4:$H$5,2,0))</f>
        <v>0</v>
      </c>
      <c r="T996" s="40">
        <f>$I996+$J996+$K996+$L996+$M996+$N996+$O996+$P996+$Q996+$F996+IF(ISBLANK($E996),0,$F996*(1-VLOOKUP($E996,'INFO_Matières recyclables'!F985:H986,2,0)))</f>
        <v>0</v>
      </c>
      <c r="U996" s="40">
        <f>$G996+$I996+$J996+$K996+$L996+$M996+IF(ISBLANK($E996),0,$F996*VLOOKUP($E996,'INFO_Matières recyclables'!$F$4:$H$5,3,0))</f>
        <v>0</v>
      </c>
      <c r="V996" s="40">
        <f>$H996+$N996+$O996+$P996+$Q996+IF(ISBLANK($E996),0,$F996*(1-VLOOKUP($E996,'INFO_Matières recyclables'!F985:H986,3,0)))</f>
        <v>0</v>
      </c>
    </row>
    <row r="997" spans="2:22" x14ac:dyDescent="0.3">
      <c r="B997" s="5"/>
      <c r="C997" s="5"/>
      <c r="D997" s="25"/>
      <c r="E997" s="35"/>
      <c r="F997" s="108"/>
      <c r="G997" s="111"/>
      <c r="H997" s="33"/>
      <c r="I997" s="33"/>
      <c r="J997" s="33"/>
      <c r="K997" s="33"/>
      <c r="L997" s="33"/>
      <c r="M997" s="33"/>
      <c r="N997" s="33"/>
      <c r="O997" s="33"/>
      <c r="P997" s="33"/>
      <c r="Q997" s="112"/>
      <c r="S997" s="40">
        <f>$G997+$H997+IF(ISBLANK($E997),0,$F997*VLOOKUP($E997,'INFO_Matières recyclables'!$F$4:$H$5,2,0))</f>
        <v>0</v>
      </c>
      <c r="T997" s="40">
        <f>$I997+$J997+$K997+$L997+$M997+$N997+$O997+$P997+$Q997+$F997+IF(ISBLANK($E997),0,$F997*(1-VLOOKUP($E997,'INFO_Matières recyclables'!F986:H987,2,0)))</f>
        <v>0</v>
      </c>
      <c r="U997" s="40">
        <f>$G997+$I997+$J997+$K997+$L997+$M997+IF(ISBLANK($E997),0,$F997*VLOOKUP($E997,'INFO_Matières recyclables'!$F$4:$H$5,3,0))</f>
        <v>0</v>
      </c>
      <c r="V997" s="40">
        <f>$H997+$N997+$O997+$P997+$Q997+IF(ISBLANK($E997),0,$F997*(1-VLOOKUP($E997,'INFO_Matières recyclables'!F986:H987,3,0)))</f>
        <v>0</v>
      </c>
    </row>
    <row r="998" spans="2:22" x14ac:dyDescent="0.3">
      <c r="B998" s="5"/>
      <c r="C998" s="5"/>
      <c r="D998" s="25"/>
      <c r="E998" s="35"/>
      <c r="F998" s="108"/>
      <c r="G998" s="111"/>
      <c r="H998" s="33"/>
      <c r="I998" s="33"/>
      <c r="J998" s="33"/>
      <c r="K998" s="33"/>
      <c r="L998" s="33"/>
      <c r="M998" s="33"/>
      <c r="N998" s="33"/>
      <c r="O998" s="33"/>
      <c r="P998" s="33"/>
      <c r="Q998" s="112"/>
      <c r="S998" s="40">
        <f>$G998+$H998+IF(ISBLANK($E998),0,$F998*VLOOKUP($E998,'INFO_Matières recyclables'!$F$4:$H$5,2,0))</f>
        <v>0</v>
      </c>
      <c r="T998" s="40">
        <f>$I998+$J998+$K998+$L998+$M998+$N998+$O998+$P998+$Q998+$F998+IF(ISBLANK($E998),0,$F998*(1-VLOOKUP($E998,'INFO_Matières recyclables'!F987:H988,2,0)))</f>
        <v>0</v>
      </c>
      <c r="U998" s="40">
        <f>$G998+$I998+$J998+$K998+$L998+$M998+IF(ISBLANK($E998),0,$F998*VLOOKUP($E998,'INFO_Matières recyclables'!$F$4:$H$5,3,0))</f>
        <v>0</v>
      </c>
      <c r="V998" s="40">
        <f>$H998+$N998+$O998+$P998+$Q998+IF(ISBLANK($E998),0,$F998*(1-VLOOKUP($E998,'INFO_Matières recyclables'!F987:H988,3,0)))</f>
        <v>0</v>
      </c>
    </row>
    <row r="999" spans="2:22" x14ac:dyDescent="0.3">
      <c r="B999" s="5"/>
      <c r="C999" s="5"/>
      <c r="D999" s="25"/>
      <c r="E999" s="35"/>
      <c r="F999" s="108"/>
      <c r="G999" s="111"/>
      <c r="H999" s="33"/>
      <c r="I999" s="33"/>
      <c r="J999" s="33"/>
      <c r="K999" s="33"/>
      <c r="L999" s="33"/>
      <c r="M999" s="33"/>
      <c r="N999" s="33"/>
      <c r="O999" s="33"/>
      <c r="P999" s="33"/>
      <c r="Q999" s="112"/>
      <c r="S999" s="40">
        <f>$G999+$H999+IF(ISBLANK($E999),0,$F999*VLOOKUP($E999,'INFO_Matières recyclables'!$F$4:$H$5,2,0))</f>
        <v>0</v>
      </c>
      <c r="T999" s="40">
        <f>$I999+$J999+$K999+$L999+$M999+$N999+$O999+$P999+$Q999+$F999+IF(ISBLANK($E999),0,$F999*(1-VLOOKUP($E999,'INFO_Matières recyclables'!F988:H989,2,0)))</f>
        <v>0</v>
      </c>
      <c r="U999" s="40">
        <f>$G999+$I999+$J999+$K999+$L999+$M999+IF(ISBLANK($E999),0,$F999*VLOOKUP($E999,'INFO_Matières recyclables'!$F$4:$H$5,3,0))</f>
        <v>0</v>
      </c>
      <c r="V999" s="40">
        <f>$H999+$N999+$O999+$P999+$Q999+IF(ISBLANK($E999),0,$F999*(1-VLOOKUP($E999,'INFO_Matières recyclables'!F988:H989,3,0)))</f>
        <v>0</v>
      </c>
    </row>
    <row r="1000" spans="2:22" x14ac:dyDescent="0.3">
      <c r="B1000" s="5"/>
      <c r="C1000" s="5"/>
      <c r="D1000" s="25"/>
      <c r="E1000" s="35"/>
      <c r="F1000" s="108"/>
      <c r="G1000" s="111"/>
      <c r="H1000" s="33"/>
      <c r="I1000" s="33"/>
      <c r="J1000" s="33"/>
      <c r="K1000" s="33"/>
      <c r="L1000" s="33"/>
      <c r="M1000" s="33"/>
      <c r="N1000" s="33"/>
      <c r="O1000" s="33"/>
      <c r="P1000" s="33"/>
      <c r="Q1000" s="112"/>
      <c r="S1000" s="40">
        <f>$G1000+$H1000+IF(ISBLANK($E1000),0,$F1000*VLOOKUP($E1000,'INFO_Matières recyclables'!$F$4:$H$5,2,0))</f>
        <v>0</v>
      </c>
      <c r="T1000" s="40">
        <f>$I1000+$J1000+$K1000+$L1000+$M1000+$N1000+$O1000+$P1000+$Q1000+$F1000+IF(ISBLANK($E1000),0,$F1000*(1-VLOOKUP($E1000,'INFO_Matières recyclables'!F989:H990,2,0)))</f>
        <v>0</v>
      </c>
      <c r="U1000" s="40">
        <f>$G1000+$I1000+$J1000+$K1000+$L1000+$M1000+IF(ISBLANK($E1000),0,$F1000*VLOOKUP($E1000,'INFO_Matières recyclables'!$F$4:$H$5,3,0))</f>
        <v>0</v>
      </c>
      <c r="V1000" s="40">
        <f>$H1000+$N1000+$O1000+$P1000+$Q1000+IF(ISBLANK($E1000),0,$F1000*(1-VLOOKUP($E1000,'INFO_Matières recyclables'!F989:H990,3,0)))</f>
        <v>0</v>
      </c>
    </row>
    <row r="1001" spans="2:22" x14ac:dyDescent="0.3">
      <c r="B1001" s="5"/>
      <c r="C1001" s="5"/>
      <c r="D1001" s="25"/>
      <c r="E1001" s="35"/>
      <c r="F1001" s="108"/>
      <c r="G1001" s="111"/>
      <c r="H1001" s="33"/>
      <c r="I1001" s="33"/>
      <c r="J1001" s="33"/>
      <c r="K1001" s="33"/>
      <c r="L1001" s="33"/>
      <c r="M1001" s="33"/>
      <c r="N1001" s="33"/>
      <c r="O1001" s="33"/>
      <c r="P1001" s="33"/>
      <c r="Q1001" s="112"/>
      <c r="S1001" s="40">
        <f>$G1001+$H1001+IF(ISBLANK($E1001),0,$F1001*VLOOKUP($E1001,'INFO_Matières recyclables'!$F$4:$H$5,2,0))</f>
        <v>0</v>
      </c>
      <c r="T1001" s="40">
        <f>$I1001+$J1001+$K1001+$L1001+$M1001+$N1001+$O1001+$P1001+$Q1001+$F1001+IF(ISBLANK($E1001),0,$F1001*(1-VLOOKUP($E1001,'INFO_Matières recyclables'!F990:H991,2,0)))</f>
        <v>0</v>
      </c>
      <c r="U1001" s="40">
        <f>$G1001+$I1001+$J1001+$K1001+$L1001+$M1001+IF(ISBLANK($E1001),0,$F1001*VLOOKUP($E1001,'INFO_Matières recyclables'!$F$4:$H$5,3,0))</f>
        <v>0</v>
      </c>
      <c r="V1001" s="40">
        <f>$H1001+$N1001+$O1001+$P1001+$Q1001+IF(ISBLANK($E1001),0,$F1001*(1-VLOOKUP($E1001,'INFO_Matières recyclables'!F990:H991,3,0)))</f>
        <v>0</v>
      </c>
    </row>
    <row r="1002" spans="2:22" x14ac:dyDescent="0.3">
      <c r="B1002" s="5"/>
      <c r="C1002" s="5"/>
      <c r="D1002" s="25"/>
      <c r="E1002" s="35"/>
      <c r="F1002" s="108"/>
      <c r="G1002" s="111"/>
      <c r="H1002" s="33"/>
      <c r="I1002" s="33"/>
      <c r="J1002" s="33"/>
      <c r="K1002" s="33"/>
      <c r="L1002" s="33"/>
      <c r="M1002" s="33"/>
      <c r="N1002" s="33"/>
      <c r="O1002" s="33"/>
      <c r="P1002" s="33"/>
      <c r="Q1002" s="112"/>
      <c r="S1002" s="40">
        <f>$G1002+$H1002+IF(ISBLANK($E1002),0,$F1002*VLOOKUP($E1002,'INFO_Matières recyclables'!$F$4:$H$5,2,0))</f>
        <v>0</v>
      </c>
      <c r="T1002" s="40">
        <f>$I1002+$J1002+$K1002+$L1002+$M1002+$N1002+$O1002+$P1002+$Q1002+$F1002+IF(ISBLANK($E1002),0,$F1002*(1-VLOOKUP($E1002,'INFO_Matières recyclables'!F991:H992,2,0)))</f>
        <v>0</v>
      </c>
      <c r="U1002" s="40">
        <f>$G1002+$I1002+$J1002+$K1002+$L1002+$M1002+IF(ISBLANK($E1002),0,$F1002*VLOOKUP($E1002,'INFO_Matières recyclables'!$F$4:$H$5,3,0))</f>
        <v>0</v>
      </c>
      <c r="V1002" s="40">
        <f>$H1002+$N1002+$O1002+$P1002+$Q1002+IF(ISBLANK($E1002),0,$F1002*(1-VLOOKUP($E1002,'INFO_Matières recyclables'!F991:H992,3,0)))</f>
        <v>0</v>
      </c>
    </row>
    <row r="1003" spans="2:22" x14ac:dyDescent="0.3">
      <c r="B1003" s="5"/>
      <c r="C1003" s="5"/>
      <c r="D1003" s="25"/>
      <c r="E1003" s="35"/>
      <c r="F1003" s="108"/>
      <c r="G1003" s="111"/>
      <c r="H1003" s="33"/>
      <c r="I1003" s="33"/>
      <c r="J1003" s="33"/>
      <c r="K1003" s="33"/>
      <c r="L1003" s="33"/>
      <c r="M1003" s="33"/>
      <c r="N1003" s="33"/>
      <c r="O1003" s="33"/>
      <c r="P1003" s="33"/>
      <c r="Q1003" s="112"/>
      <c r="S1003" s="40">
        <f>$G1003+$H1003+IF(ISBLANK($E1003),0,$F1003*VLOOKUP($E1003,'INFO_Matières recyclables'!$F$4:$H$5,2,0))</f>
        <v>0</v>
      </c>
      <c r="T1003" s="40">
        <f>$I1003+$J1003+$K1003+$L1003+$M1003+$N1003+$O1003+$P1003+$Q1003+$F1003+IF(ISBLANK($E1003),0,$F1003*(1-VLOOKUP($E1003,'INFO_Matières recyclables'!F992:H993,2,0)))</f>
        <v>0</v>
      </c>
      <c r="U1003" s="40">
        <f>$G1003+$I1003+$J1003+$K1003+$L1003+$M1003+IF(ISBLANK($E1003),0,$F1003*VLOOKUP($E1003,'INFO_Matières recyclables'!$F$4:$H$5,3,0))</f>
        <v>0</v>
      </c>
      <c r="V1003" s="40">
        <f>$H1003+$N1003+$O1003+$P1003+$Q1003+IF(ISBLANK($E1003),0,$F1003*(1-VLOOKUP($E1003,'INFO_Matières recyclables'!F992:H993,3,0)))</f>
        <v>0</v>
      </c>
    </row>
    <row r="1004" spans="2:22" x14ac:dyDescent="0.3">
      <c r="B1004" s="5"/>
      <c r="C1004" s="5"/>
      <c r="D1004" s="25"/>
      <c r="E1004" s="35"/>
      <c r="F1004" s="108"/>
      <c r="G1004" s="111"/>
      <c r="H1004" s="33"/>
      <c r="I1004" s="33"/>
      <c r="J1004" s="33"/>
      <c r="K1004" s="33"/>
      <c r="L1004" s="33"/>
      <c r="M1004" s="33"/>
      <c r="N1004" s="33"/>
      <c r="O1004" s="33"/>
      <c r="P1004" s="33"/>
      <c r="Q1004" s="112"/>
      <c r="S1004" s="40">
        <f>$G1004+$H1004+IF(ISBLANK($E1004),0,$F1004*VLOOKUP($E1004,'INFO_Matières recyclables'!$F$4:$H$5,2,0))</f>
        <v>0</v>
      </c>
      <c r="T1004" s="40">
        <f>$I1004+$J1004+$K1004+$L1004+$M1004+$N1004+$O1004+$P1004+$Q1004+$F1004+IF(ISBLANK($E1004),0,$F1004*(1-VLOOKUP($E1004,'INFO_Matières recyclables'!F993:H994,2,0)))</f>
        <v>0</v>
      </c>
      <c r="U1004" s="40">
        <f>$G1004+$I1004+$J1004+$K1004+$L1004+$M1004+IF(ISBLANK($E1004),0,$F1004*VLOOKUP($E1004,'INFO_Matières recyclables'!$F$4:$H$5,3,0))</f>
        <v>0</v>
      </c>
      <c r="V1004" s="40">
        <f>$H1004+$N1004+$O1004+$P1004+$Q1004+IF(ISBLANK($E1004),0,$F1004*(1-VLOOKUP($E1004,'INFO_Matières recyclables'!F993:H994,3,0)))</f>
        <v>0</v>
      </c>
    </row>
    <row r="1005" spans="2:22" x14ac:dyDescent="0.3">
      <c r="B1005" s="5"/>
      <c r="C1005" s="5"/>
      <c r="D1005" s="25"/>
      <c r="E1005" s="35"/>
      <c r="F1005" s="108"/>
      <c r="G1005" s="111"/>
      <c r="H1005" s="33"/>
      <c r="I1005" s="33"/>
      <c r="J1005" s="33"/>
      <c r="K1005" s="33"/>
      <c r="L1005" s="33"/>
      <c r="M1005" s="33"/>
      <c r="N1005" s="33"/>
      <c r="O1005" s="33"/>
      <c r="P1005" s="33"/>
      <c r="Q1005" s="112"/>
      <c r="S1005" s="40">
        <f>$G1005+$H1005+IF(ISBLANK($E1005),0,$F1005*VLOOKUP($E1005,'INFO_Matières recyclables'!$F$4:$H$5,2,0))</f>
        <v>0</v>
      </c>
      <c r="T1005" s="40">
        <f>$I1005+$J1005+$K1005+$L1005+$M1005+$N1005+$O1005+$P1005+$Q1005+$F1005+IF(ISBLANK($E1005),0,$F1005*(1-VLOOKUP($E1005,'INFO_Matières recyclables'!F994:H995,2,0)))</f>
        <v>0</v>
      </c>
      <c r="U1005" s="40">
        <f>$G1005+$I1005+$J1005+$K1005+$L1005+$M1005+IF(ISBLANK($E1005),0,$F1005*VLOOKUP($E1005,'INFO_Matières recyclables'!$F$4:$H$5,3,0))</f>
        <v>0</v>
      </c>
      <c r="V1005" s="40">
        <f>$H1005+$N1005+$O1005+$P1005+$Q1005+IF(ISBLANK($E1005),0,$F1005*(1-VLOOKUP($E1005,'INFO_Matières recyclables'!F994:H995,3,0)))</f>
        <v>0</v>
      </c>
    </row>
    <row r="1006" spans="2:22" x14ac:dyDescent="0.3">
      <c r="B1006" s="5"/>
      <c r="C1006" s="5"/>
      <c r="D1006" s="25"/>
      <c r="E1006" s="35"/>
      <c r="F1006" s="108"/>
      <c r="G1006" s="111"/>
      <c r="H1006" s="33"/>
      <c r="I1006" s="33"/>
      <c r="J1006" s="33"/>
      <c r="K1006" s="33"/>
      <c r="L1006" s="33"/>
      <c r="M1006" s="33"/>
      <c r="N1006" s="33"/>
      <c r="O1006" s="33"/>
      <c r="P1006" s="33"/>
      <c r="Q1006" s="112"/>
      <c r="S1006" s="40">
        <f>$G1006+$H1006+IF(ISBLANK($E1006),0,$F1006*VLOOKUP($E1006,'INFO_Matières recyclables'!$F$4:$H$5,2,0))</f>
        <v>0</v>
      </c>
      <c r="T1006" s="40">
        <f>$I1006+$J1006+$K1006+$L1006+$M1006+$N1006+$O1006+$P1006+$Q1006+$F1006+IF(ISBLANK($E1006),0,$F1006*(1-VLOOKUP($E1006,'INFO_Matières recyclables'!F995:H996,2,0)))</f>
        <v>0</v>
      </c>
      <c r="U1006" s="40">
        <f>$G1006+$I1006+$J1006+$K1006+$L1006+$M1006+IF(ISBLANK($E1006),0,$F1006*VLOOKUP($E1006,'INFO_Matières recyclables'!$F$4:$H$5,3,0))</f>
        <v>0</v>
      </c>
      <c r="V1006" s="40">
        <f>$H1006+$N1006+$O1006+$P1006+$Q1006+IF(ISBLANK($E1006),0,$F1006*(1-VLOOKUP($E1006,'INFO_Matières recyclables'!F995:H996,3,0)))</f>
        <v>0</v>
      </c>
    </row>
    <row r="1007" spans="2:22" x14ac:dyDescent="0.3">
      <c r="B1007" s="5"/>
      <c r="C1007" s="5"/>
      <c r="D1007" s="25"/>
      <c r="E1007" s="35"/>
      <c r="F1007" s="108"/>
      <c r="G1007" s="111"/>
      <c r="H1007" s="33"/>
      <c r="I1007" s="33"/>
      <c r="J1007" s="33"/>
      <c r="K1007" s="33"/>
      <c r="L1007" s="33"/>
      <c r="M1007" s="33"/>
      <c r="N1007" s="33"/>
      <c r="O1007" s="33"/>
      <c r="P1007" s="33"/>
      <c r="Q1007" s="112"/>
      <c r="S1007" s="40">
        <f>$G1007+$H1007+IF(ISBLANK($E1007),0,$F1007*VLOOKUP($E1007,'INFO_Matières recyclables'!$F$4:$H$5,2,0))</f>
        <v>0</v>
      </c>
      <c r="T1007" s="40">
        <f>$I1007+$J1007+$K1007+$L1007+$M1007+$N1007+$O1007+$P1007+$Q1007+$F1007+IF(ISBLANK($E1007),0,$F1007*(1-VLOOKUP($E1007,'INFO_Matières recyclables'!F996:H997,2,0)))</f>
        <v>0</v>
      </c>
      <c r="U1007" s="40">
        <f>$G1007+$I1007+$J1007+$K1007+$L1007+$M1007+IF(ISBLANK($E1007),0,$F1007*VLOOKUP($E1007,'INFO_Matières recyclables'!$F$4:$H$5,3,0))</f>
        <v>0</v>
      </c>
      <c r="V1007" s="40">
        <f>$H1007+$N1007+$O1007+$P1007+$Q1007+IF(ISBLANK($E1007),0,$F1007*(1-VLOOKUP($E1007,'INFO_Matières recyclables'!F996:H997,3,0)))</f>
        <v>0</v>
      </c>
    </row>
    <row r="1008" spans="2:22" x14ac:dyDescent="0.3">
      <c r="B1008" s="5"/>
      <c r="C1008" s="5"/>
      <c r="D1008" s="25"/>
      <c r="E1008" s="35"/>
      <c r="F1008" s="108"/>
      <c r="G1008" s="111"/>
      <c r="H1008" s="33"/>
      <c r="I1008" s="33"/>
      <c r="J1008" s="33"/>
      <c r="K1008" s="33"/>
      <c r="L1008" s="33"/>
      <c r="M1008" s="33"/>
      <c r="N1008" s="33"/>
      <c r="O1008" s="33"/>
      <c r="P1008" s="33"/>
      <c r="Q1008" s="112"/>
      <c r="S1008" s="40">
        <f>$G1008+$H1008+IF(ISBLANK($E1008),0,$F1008*VLOOKUP($E1008,'INFO_Matières recyclables'!$F$4:$H$5,2,0))</f>
        <v>0</v>
      </c>
      <c r="T1008" s="40">
        <f>$I1008+$J1008+$K1008+$L1008+$M1008+$N1008+$O1008+$P1008+$Q1008+$F1008+IF(ISBLANK($E1008),0,$F1008*(1-VLOOKUP($E1008,'INFO_Matières recyclables'!F997:H998,2,0)))</f>
        <v>0</v>
      </c>
      <c r="U1008" s="40">
        <f>$G1008+$I1008+$J1008+$K1008+$L1008+$M1008+IF(ISBLANK($E1008),0,$F1008*VLOOKUP($E1008,'INFO_Matières recyclables'!$F$4:$H$5,3,0))</f>
        <v>0</v>
      </c>
      <c r="V1008" s="40">
        <f>$H1008+$N1008+$O1008+$P1008+$Q1008+IF(ISBLANK($E1008),0,$F1008*(1-VLOOKUP($E1008,'INFO_Matières recyclables'!F997:H998,3,0)))</f>
        <v>0</v>
      </c>
    </row>
    <row r="1009" spans="2:22" x14ac:dyDescent="0.3">
      <c r="B1009" s="5"/>
      <c r="C1009" s="5"/>
      <c r="D1009" s="25"/>
      <c r="E1009" s="35"/>
      <c r="F1009" s="108"/>
      <c r="G1009" s="111"/>
      <c r="H1009" s="33"/>
      <c r="I1009" s="33"/>
      <c r="J1009" s="33"/>
      <c r="K1009" s="33"/>
      <c r="L1009" s="33"/>
      <c r="M1009" s="33"/>
      <c r="N1009" s="33"/>
      <c r="O1009" s="33"/>
      <c r="P1009" s="33"/>
      <c r="Q1009" s="112"/>
      <c r="S1009" s="40">
        <f>$G1009+$H1009+IF(ISBLANK($E1009),0,$F1009*VLOOKUP($E1009,'INFO_Matières recyclables'!$F$4:$H$5,2,0))</f>
        <v>0</v>
      </c>
      <c r="T1009" s="40">
        <f>$I1009+$J1009+$K1009+$L1009+$M1009+$N1009+$O1009+$P1009+$Q1009+$F1009+IF(ISBLANK($E1009),0,$F1009*(1-VLOOKUP($E1009,'INFO_Matières recyclables'!F998:H999,2,0)))</f>
        <v>0</v>
      </c>
      <c r="U1009" s="40">
        <f>$G1009+$I1009+$J1009+$K1009+$L1009+$M1009+IF(ISBLANK($E1009),0,$F1009*VLOOKUP($E1009,'INFO_Matières recyclables'!$F$4:$H$5,3,0))</f>
        <v>0</v>
      </c>
      <c r="V1009" s="40">
        <f>$H1009+$N1009+$O1009+$P1009+$Q1009+IF(ISBLANK($E1009),0,$F1009*(1-VLOOKUP($E1009,'INFO_Matières recyclables'!F998:H999,3,0)))</f>
        <v>0</v>
      </c>
    </row>
    <row r="1010" spans="2:22" x14ac:dyDescent="0.3">
      <c r="B1010" s="5"/>
      <c r="C1010" s="5"/>
      <c r="D1010" s="25"/>
      <c r="E1010" s="35"/>
      <c r="F1010" s="108"/>
      <c r="G1010" s="111"/>
      <c r="H1010" s="33"/>
      <c r="I1010" s="33"/>
      <c r="J1010" s="33"/>
      <c r="K1010" s="33"/>
      <c r="L1010" s="33"/>
      <c r="M1010" s="33"/>
      <c r="N1010" s="33"/>
      <c r="O1010" s="33"/>
      <c r="P1010" s="33"/>
      <c r="Q1010" s="112"/>
      <c r="S1010" s="40">
        <f>$G1010+$H1010+IF(ISBLANK($E1010),0,$F1010*VLOOKUP($E1010,'INFO_Matières recyclables'!$F$4:$H$5,2,0))</f>
        <v>0</v>
      </c>
      <c r="T1010" s="40">
        <f>$I1010+$J1010+$K1010+$L1010+$M1010+$N1010+$O1010+$P1010+$Q1010+$F1010+IF(ISBLANK($E1010),0,$F1010*(1-VLOOKUP($E1010,'INFO_Matières recyclables'!F999:H1000,2,0)))</f>
        <v>0</v>
      </c>
      <c r="U1010" s="40">
        <f>$G1010+$I1010+$J1010+$K1010+$L1010+$M1010+IF(ISBLANK($E1010),0,$F1010*VLOOKUP($E1010,'INFO_Matières recyclables'!$F$4:$H$5,3,0))</f>
        <v>0</v>
      </c>
      <c r="V1010" s="40">
        <f>$H1010+$N1010+$O1010+$P1010+$Q1010+IF(ISBLANK($E1010),0,$F1010*(1-VLOOKUP($E1010,'INFO_Matières recyclables'!F999:H1000,3,0)))</f>
        <v>0</v>
      </c>
    </row>
    <row r="1011" spans="2:22" x14ac:dyDescent="0.3">
      <c r="B1011" s="5"/>
      <c r="C1011" s="5"/>
      <c r="D1011" s="25"/>
      <c r="E1011" s="35"/>
      <c r="F1011" s="108"/>
      <c r="G1011" s="111"/>
      <c r="H1011" s="33"/>
      <c r="I1011" s="33"/>
      <c r="J1011" s="33"/>
      <c r="K1011" s="33"/>
      <c r="L1011" s="33"/>
      <c r="M1011" s="33"/>
      <c r="N1011" s="33"/>
      <c r="O1011" s="33"/>
      <c r="P1011" s="33"/>
      <c r="Q1011" s="112"/>
      <c r="S1011" s="40">
        <f>$G1011+$H1011+IF(ISBLANK($E1011),0,$F1011*VLOOKUP($E1011,'INFO_Matières recyclables'!$F$4:$H$5,2,0))</f>
        <v>0</v>
      </c>
      <c r="T1011" s="40">
        <f>$I1011+$J1011+$K1011+$L1011+$M1011+$N1011+$O1011+$P1011+$Q1011+$F1011+IF(ISBLANK($E1011),0,$F1011*(1-VLOOKUP($E1011,'INFO_Matières recyclables'!F1000:H1001,2,0)))</f>
        <v>0</v>
      </c>
      <c r="U1011" s="40">
        <f>$G1011+$I1011+$J1011+$K1011+$L1011+$M1011+IF(ISBLANK($E1011),0,$F1011*VLOOKUP($E1011,'INFO_Matières recyclables'!$F$4:$H$5,3,0))</f>
        <v>0</v>
      </c>
      <c r="V1011" s="40">
        <f>$H1011+$N1011+$O1011+$P1011+$Q1011+IF(ISBLANK($E1011),0,$F1011*(1-VLOOKUP($E1011,'INFO_Matières recyclables'!F1000:H1001,3,0)))</f>
        <v>0</v>
      </c>
    </row>
    <row r="1012" spans="2:22" x14ac:dyDescent="0.3">
      <c r="B1012" s="5"/>
      <c r="C1012" s="5"/>
      <c r="D1012" s="25"/>
      <c r="E1012" s="35"/>
      <c r="F1012" s="108"/>
      <c r="G1012" s="111"/>
      <c r="H1012" s="33"/>
      <c r="I1012" s="33"/>
      <c r="J1012" s="33"/>
      <c r="K1012" s="33"/>
      <c r="L1012" s="33"/>
      <c r="M1012" s="33"/>
      <c r="N1012" s="33"/>
      <c r="O1012" s="33"/>
      <c r="P1012" s="33"/>
      <c r="Q1012" s="112"/>
      <c r="S1012" s="40">
        <f>$G1012+$H1012+IF(ISBLANK($E1012),0,$F1012*VLOOKUP($E1012,'INFO_Matières recyclables'!$F$4:$H$5,2,0))</f>
        <v>0</v>
      </c>
      <c r="T1012" s="40">
        <f>$I1012+$J1012+$K1012+$L1012+$M1012+$N1012+$O1012+$P1012+$Q1012+$F1012+IF(ISBLANK($E1012),0,$F1012*(1-VLOOKUP($E1012,'INFO_Matières recyclables'!F1001:H1002,2,0)))</f>
        <v>0</v>
      </c>
      <c r="U1012" s="40">
        <f>$G1012+$I1012+$J1012+$K1012+$L1012+$M1012+IF(ISBLANK($E1012),0,$F1012*VLOOKUP($E1012,'INFO_Matières recyclables'!$F$4:$H$5,3,0))</f>
        <v>0</v>
      </c>
      <c r="V1012" s="40">
        <f>$H1012+$N1012+$O1012+$P1012+$Q1012+IF(ISBLANK($E1012),0,$F1012*(1-VLOOKUP($E1012,'INFO_Matières recyclables'!F1001:H1002,3,0)))</f>
        <v>0</v>
      </c>
    </row>
    <row r="1013" spans="2:22" x14ac:dyDescent="0.3">
      <c r="B1013" s="5"/>
      <c r="C1013" s="5"/>
      <c r="D1013" s="25"/>
      <c r="E1013" s="35"/>
      <c r="F1013" s="108"/>
      <c r="G1013" s="111"/>
      <c r="H1013" s="33"/>
      <c r="I1013" s="33"/>
      <c r="J1013" s="33"/>
      <c r="K1013" s="33"/>
      <c r="L1013" s="33"/>
      <c r="M1013" s="33"/>
      <c r="N1013" s="33"/>
      <c r="O1013" s="33"/>
      <c r="P1013" s="33"/>
      <c r="Q1013" s="112"/>
      <c r="S1013" s="40">
        <f>$G1013+$H1013+IF(ISBLANK($E1013),0,$F1013*VLOOKUP($E1013,'INFO_Matières recyclables'!$F$4:$H$5,2,0))</f>
        <v>0</v>
      </c>
      <c r="T1013" s="40">
        <f>$I1013+$J1013+$K1013+$L1013+$M1013+$N1013+$O1013+$P1013+$Q1013+$F1013+IF(ISBLANK($E1013),0,$F1013*(1-VLOOKUP($E1013,'INFO_Matières recyclables'!F1002:H1003,2,0)))</f>
        <v>0</v>
      </c>
      <c r="U1013" s="40">
        <f>$G1013+$I1013+$J1013+$K1013+$L1013+$M1013+IF(ISBLANK($E1013),0,$F1013*VLOOKUP($E1013,'INFO_Matières recyclables'!$F$4:$H$5,3,0))</f>
        <v>0</v>
      </c>
      <c r="V1013" s="40">
        <f>$H1013+$N1013+$O1013+$P1013+$Q1013+IF(ISBLANK($E1013),0,$F1013*(1-VLOOKUP($E1013,'INFO_Matières recyclables'!F1002:H1003,3,0)))</f>
        <v>0</v>
      </c>
    </row>
    <row r="1014" spans="2:22" ht="15" thickBot="1" x14ac:dyDescent="0.35">
      <c r="B1014" s="5"/>
      <c r="C1014" s="5"/>
      <c r="D1014" s="25"/>
      <c r="E1014" s="35"/>
      <c r="F1014" s="108"/>
      <c r="G1014" s="113"/>
      <c r="H1014" s="114"/>
      <c r="I1014" s="114"/>
      <c r="J1014" s="114"/>
      <c r="K1014" s="114"/>
      <c r="L1014" s="114"/>
      <c r="M1014" s="114"/>
      <c r="N1014" s="114"/>
      <c r="O1014" s="114"/>
      <c r="P1014" s="114"/>
      <c r="Q1014" s="115"/>
      <c r="S1014" s="40">
        <f>$G1014+$H1014+IF(ISBLANK($E1014),0,$F1014*VLOOKUP($E1014,'INFO_Matières recyclables'!$F$4:$H$5,2,0))</f>
        <v>0</v>
      </c>
      <c r="T1014" s="40">
        <f>$I1014+$J1014+$K1014+$L1014+$M1014+$N1014+$O1014+$P1014+$Q1014+$F1014+IF(ISBLANK($E1014),0,$F1014*(1-VLOOKUP($E1014,'INFO_Matières recyclables'!F1003:H1004,2,0)))</f>
        <v>0</v>
      </c>
      <c r="U1014" s="40">
        <f>$G1014+$I1014+$J1014+$K1014+$L1014+$M1014+IF(ISBLANK($E1014),0,$F1014*VLOOKUP($E1014,'INFO_Matières recyclables'!$F$4:$H$5,3,0))</f>
        <v>0</v>
      </c>
      <c r="V1014" s="40">
        <f>$H1014+$N1014+$O1014+$P1014+$Q1014+IF(ISBLANK($E1014),0,$F1014*(1-VLOOKUP($E1014,'INFO_Matières recyclables'!F1003:H1004,3,0)))</f>
        <v>0</v>
      </c>
    </row>
  </sheetData>
  <sheetProtection algorithmName="SHA-512" hashValue="5agppUSp/a9w55dGws7pMo0el5HNZ6JkJ7Q7CNGsIGJdtFykSTO0YaxzOTB75m9+Z9A785Cyp9fyS2s+FwBW/w==" saltValue="HkJLqg0o3CznJ1XujMhH3w==" spinCount="100000" sheet="1" selectLockedCells="1"/>
  <mergeCells count="22">
    <mergeCell ref="B1:Q1"/>
    <mergeCell ref="B5:C5"/>
    <mergeCell ref="B6:C6"/>
    <mergeCell ref="B4:C4"/>
    <mergeCell ref="G4:H4"/>
    <mergeCell ref="B11:F11"/>
    <mergeCell ref="F12:F13"/>
    <mergeCell ref="B7:C7"/>
    <mergeCell ref="E12:E13"/>
    <mergeCell ref="B12:B13"/>
    <mergeCell ref="C12:C13"/>
    <mergeCell ref="D12:D13"/>
    <mergeCell ref="O12:P12"/>
    <mergeCell ref="G14:Q14"/>
    <mergeCell ref="S12:T12"/>
    <mergeCell ref="U12:V12"/>
    <mergeCell ref="S4:Z7"/>
    <mergeCell ref="S11:V11"/>
    <mergeCell ref="N11:Q11"/>
    <mergeCell ref="I12:M12"/>
    <mergeCell ref="H11:M11"/>
    <mergeCell ref="G5:H6"/>
  </mergeCells>
  <phoneticPr fontId="3" type="noConversion"/>
  <conditionalFormatting sqref="D5:E5">
    <cfRule type="cellIs" dxfId="9" priority="6" operator="lessThan">
      <formula>0.5</formula>
    </cfRule>
  </conditionalFormatting>
  <conditionalFormatting sqref="E6:E7">
    <cfRule type="cellIs" dxfId="8" priority="4" operator="lessThan">
      <formula>0.95</formula>
    </cfRule>
  </conditionalFormatting>
  <conditionalFormatting sqref="F15:F1014">
    <cfRule type="expression" dxfId="7" priority="21">
      <formula>#REF!&lt;&gt;#REF!</formula>
    </cfRule>
  </conditionalFormatting>
  <conditionalFormatting sqref="G5">
    <cfRule type="cellIs" dxfId="6" priority="5" operator="equal">
      <formula>"produit majoritairement recyclable"</formula>
    </cfRule>
  </conditionalFormatting>
  <conditionalFormatting sqref="G15:I1014">
    <cfRule type="expression" dxfId="5" priority="22">
      <formula>F15=#REF!</formula>
    </cfRule>
  </conditionalFormatting>
  <conditionalFormatting sqref="J15:R213 R214 J214:Q1014">
    <cfRule type="expression" dxfId="4" priority="24">
      <formula>#REF!=#REF!</formula>
    </cfRule>
  </conditionalFormatting>
  <dataValidations count="1">
    <dataValidation type="decimal" allowBlank="1" showInputMessage="1" showErrorMessage="1" sqref="R15:R214 G15:Q1014" xr:uid="{00000000-0002-0000-0000-0000D3070000}">
      <formula1>0.00000001</formula1>
      <formula2>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3ADD924-6737-4F9B-834D-C398746F7FF3}">
          <x14:formula1>
            <xm:f>'INFO_Matières recyclables'!$F$4:$F$5</xm:f>
          </x14:formula1>
          <xm:sqref>E15:E1014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I15"/>
  <sheetViews>
    <sheetView showGridLines="0" workbookViewId="0">
      <selection activeCell="D13" sqref="D13:H13"/>
    </sheetView>
  </sheetViews>
  <sheetFormatPr baseColWidth="10" defaultColWidth="8.88671875" defaultRowHeight="14.4" x14ac:dyDescent="0.3"/>
  <cols>
    <col min="1" max="2" width="4.6640625" style="83" customWidth="1"/>
    <col min="3" max="3" width="37" style="83" customWidth="1"/>
    <col min="4" max="4" width="9.77734375" style="83" customWidth="1"/>
    <col min="5" max="5" width="8.109375" style="84" customWidth="1"/>
    <col min="6" max="6" width="43.21875" style="84" customWidth="1"/>
    <col min="7" max="7" width="12.77734375" style="84" customWidth="1"/>
    <col min="8" max="8" width="36.109375" style="84" customWidth="1"/>
    <col min="9" max="16384" width="8.88671875" style="84"/>
  </cols>
  <sheetData>
    <row r="1" spans="2:9" ht="15" thickBot="1" x14ac:dyDescent="0.35"/>
    <row r="2" spans="2:9" ht="18" x14ac:dyDescent="0.35">
      <c r="B2" s="71"/>
      <c r="C2" s="82" t="s">
        <v>73</v>
      </c>
      <c r="D2" s="72"/>
      <c r="E2" s="73"/>
      <c r="F2" s="73"/>
      <c r="G2" s="73"/>
      <c r="H2" s="73"/>
      <c r="I2" s="74"/>
    </row>
    <row r="3" spans="2:9" ht="15" thickBot="1" x14ac:dyDescent="0.35">
      <c r="B3" s="75"/>
      <c r="C3" s="1"/>
      <c r="D3" s="1"/>
      <c r="E3" s="76"/>
      <c r="F3" s="76"/>
      <c r="G3" s="76"/>
      <c r="H3" s="76"/>
      <c r="I3" s="77"/>
    </row>
    <row r="4" spans="2:9" ht="31.5" customHeight="1" thickBot="1" x14ac:dyDescent="0.35">
      <c r="B4" s="75"/>
      <c r="C4" s="81" t="s">
        <v>66</v>
      </c>
      <c r="D4" s="1"/>
      <c r="E4" s="76"/>
      <c r="F4" s="27" t="s">
        <v>67</v>
      </c>
      <c r="G4" s="76"/>
      <c r="H4" s="76"/>
      <c r="I4" s="77"/>
    </row>
    <row r="5" spans="2:9" ht="25.95" customHeight="1" x14ac:dyDescent="0.3">
      <c r="B5" s="75"/>
      <c r="C5" s="165">
        <f>'0.Identification produit'!C5</f>
        <v>0</v>
      </c>
      <c r="D5" s="1"/>
      <c r="E5" s="76"/>
      <c r="F5" s="167" t="str">
        <f>'1.Bilan matière'!G5</f>
        <v>La nomenclature renseignée n'est pas suffisamment complète</v>
      </c>
      <c r="G5" s="76"/>
      <c r="H5" s="76"/>
      <c r="I5" s="77"/>
    </row>
    <row r="6" spans="2:9" ht="23.55" customHeight="1" x14ac:dyDescent="0.3">
      <c r="B6" s="75"/>
      <c r="C6" s="166"/>
      <c r="D6" s="1"/>
      <c r="E6" s="76"/>
      <c r="F6" s="166"/>
      <c r="G6" s="76"/>
      <c r="H6" s="76"/>
      <c r="I6" s="77"/>
    </row>
    <row r="7" spans="2:9" ht="15" thickBot="1" x14ac:dyDescent="0.35">
      <c r="B7" s="78"/>
      <c r="C7" s="79"/>
      <c r="D7" s="79"/>
      <c r="E7" s="45"/>
      <c r="F7" s="45"/>
      <c r="G7" s="45"/>
      <c r="H7" s="45"/>
      <c r="I7" s="80"/>
    </row>
    <row r="9" spans="2:9" ht="15" thickBot="1" x14ac:dyDescent="0.35"/>
    <row r="10" spans="2:9" ht="18" x14ac:dyDescent="0.35">
      <c r="B10" s="71"/>
      <c r="C10" s="82" t="s">
        <v>68</v>
      </c>
      <c r="D10" s="72"/>
      <c r="E10" s="73"/>
      <c r="F10" s="73"/>
      <c r="G10" s="73"/>
      <c r="H10" s="73"/>
      <c r="I10" s="74"/>
    </row>
    <row r="11" spans="2:9" ht="84.6" customHeight="1" x14ac:dyDescent="0.3">
      <c r="B11" s="75"/>
      <c r="C11" s="161" t="s">
        <v>70</v>
      </c>
      <c r="D11" s="161"/>
      <c r="E11" s="161"/>
      <c r="F11" s="161"/>
      <c r="G11" s="161"/>
      <c r="H11" s="161"/>
      <c r="I11" s="77"/>
    </row>
    <row r="12" spans="2:9" ht="15" thickBot="1" x14ac:dyDescent="0.35">
      <c r="B12" s="75"/>
      <c r="C12" s="1"/>
      <c r="D12" s="1"/>
      <c r="E12" s="76"/>
      <c r="F12" s="76"/>
      <c r="G12" s="76"/>
      <c r="H12" s="76"/>
      <c r="I12" s="77"/>
    </row>
    <row r="13" spans="2:9" ht="61.05" customHeight="1" thickBot="1" x14ac:dyDescent="0.35">
      <c r="B13" s="75"/>
      <c r="C13" s="81" t="s">
        <v>69</v>
      </c>
      <c r="D13" s="162" t="s">
        <v>72</v>
      </c>
      <c r="E13" s="163"/>
      <c r="F13" s="163"/>
      <c r="G13" s="163"/>
      <c r="H13" s="164"/>
      <c r="I13" s="77"/>
    </row>
    <row r="14" spans="2:9" ht="120.45" customHeight="1" thickBot="1" x14ac:dyDescent="0.35">
      <c r="B14" s="75"/>
      <c r="C14" s="81" t="s">
        <v>71</v>
      </c>
      <c r="D14" s="162" t="s">
        <v>72</v>
      </c>
      <c r="E14" s="163"/>
      <c r="F14" s="163"/>
      <c r="G14" s="163"/>
      <c r="H14" s="164"/>
      <c r="I14" s="77"/>
    </row>
    <row r="15" spans="2:9" ht="15" thickBot="1" x14ac:dyDescent="0.35">
      <c r="B15" s="78"/>
      <c r="C15" s="79"/>
      <c r="D15" s="79"/>
      <c r="E15" s="45"/>
      <c r="F15" s="45"/>
      <c r="G15" s="45"/>
      <c r="H15" s="45"/>
      <c r="I15" s="80"/>
    </row>
  </sheetData>
  <sheetProtection algorithmName="SHA-512" hashValue="H/hGUbXHO92OFmWYgEJoSXOOkMhYyoMJKIFHTG29kEBnoELn7ZEcclCEL+PSBvNiQWsy2AelZUnVxcF2b9l9BA==" saltValue="v7nog4wdeVzpl/lSx16/CQ==" spinCount="100000" sheet="1" selectLockedCells="1"/>
  <mergeCells count="5">
    <mergeCell ref="C11:H11"/>
    <mergeCell ref="D13:H13"/>
    <mergeCell ref="D14:H14"/>
    <mergeCell ref="C5:C6"/>
    <mergeCell ref="F5:F6"/>
  </mergeCells>
  <conditionalFormatting sqref="C5">
    <cfRule type="cellIs" dxfId="3" priority="10" operator="equal">
      <formula>"produit majoritairement recyclable"</formula>
    </cfRule>
  </conditionalFormatting>
  <conditionalFormatting sqref="F5">
    <cfRule type="cellIs" dxfId="2" priority="7" operator="equal">
      <formula>"produit majoritairement recyclable"</formula>
    </cfRule>
  </conditionalFormatting>
  <conditionalFormatting sqref="F5:F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B1:H19"/>
  <sheetViews>
    <sheetView showGridLines="0" workbookViewId="0">
      <selection activeCell="B3" sqref="B3:D3"/>
    </sheetView>
  </sheetViews>
  <sheetFormatPr baseColWidth="10" defaultRowHeight="14.4" x14ac:dyDescent="0.3"/>
  <cols>
    <col min="2" max="2" width="37.5546875" customWidth="1"/>
    <col min="3" max="3" width="22.44140625" customWidth="1"/>
    <col min="4" max="4" width="23.33203125" customWidth="1"/>
    <col min="6" max="6" width="20.6640625" customWidth="1"/>
    <col min="7" max="7" width="24.109375" customWidth="1"/>
    <col min="8" max="8" width="25.5546875" customWidth="1"/>
    <col min="9" max="9" width="37.88671875" customWidth="1"/>
    <col min="10" max="10" width="20.21875" customWidth="1"/>
    <col min="11" max="11" width="20.33203125" customWidth="1"/>
    <col min="12" max="12" width="18.77734375" customWidth="1"/>
    <col min="13" max="13" width="17.88671875" customWidth="1"/>
  </cols>
  <sheetData>
    <row r="1" spans="2:8" ht="15" thickBot="1" x14ac:dyDescent="0.35"/>
    <row r="2" spans="2:8" ht="16.2" thickBot="1" x14ac:dyDescent="0.35">
      <c r="B2" s="96"/>
      <c r="C2" s="170" t="s">
        <v>118</v>
      </c>
      <c r="D2" s="171"/>
      <c r="F2" s="99"/>
      <c r="G2" s="170" t="s">
        <v>107</v>
      </c>
      <c r="H2" s="171"/>
    </row>
    <row r="3" spans="2:8" ht="28.2" thickBot="1" x14ac:dyDescent="0.35">
      <c r="B3" s="175" t="s">
        <v>20</v>
      </c>
      <c r="C3" s="176"/>
      <c r="D3" s="177"/>
      <c r="F3" s="100" t="s">
        <v>24</v>
      </c>
      <c r="G3" s="101" t="s">
        <v>102</v>
      </c>
      <c r="H3" s="101" t="s">
        <v>103</v>
      </c>
    </row>
    <row r="4" spans="2:8" ht="29.4" thickBot="1" x14ac:dyDescent="0.35">
      <c r="B4" s="97" t="s">
        <v>21</v>
      </c>
      <c r="C4" s="168" t="s">
        <v>22</v>
      </c>
      <c r="D4" s="169"/>
      <c r="F4" s="102" t="s">
        <v>108</v>
      </c>
      <c r="G4" s="103">
        <v>0</v>
      </c>
      <c r="H4" s="103">
        <v>0.3</v>
      </c>
    </row>
    <row r="5" spans="2:8" ht="16.2" thickBot="1" x14ac:dyDescent="0.35">
      <c r="B5" s="178" t="s">
        <v>23</v>
      </c>
      <c r="C5" s="179"/>
      <c r="D5" s="180"/>
      <c r="F5" s="102" t="s">
        <v>1</v>
      </c>
      <c r="G5" s="103">
        <v>0</v>
      </c>
      <c r="H5" s="103">
        <v>0.3</v>
      </c>
    </row>
    <row r="6" spans="2:8" ht="40.200000000000003" customHeight="1" x14ac:dyDescent="0.3">
      <c r="B6" s="181" t="s">
        <v>101</v>
      </c>
      <c r="C6" s="183" t="s">
        <v>114</v>
      </c>
      <c r="D6" s="183" t="s">
        <v>103</v>
      </c>
    </row>
    <row r="7" spans="2:8" ht="15" thickBot="1" x14ac:dyDescent="0.35">
      <c r="B7" s="182"/>
      <c r="C7" s="184"/>
      <c r="D7" s="184"/>
    </row>
    <row r="8" spans="2:8" ht="15" thickBot="1" x14ac:dyDescent="0.35">
      <c r="B8" s="97" t="s">
        <v>104</v>
      </c>
      <c r="C8" s="98" t="s">
        <v>22</v>
      </c>
      <c r="D8" s="98" t="s">
        <v>27</v>
      </c>
    </row>
    <row r="9" spans="2:8" ht="15" thickBot="1" x14ac:dyDescent="0.35">
      <c r="B9" s="97" t="s">
        <v>25</v>
      </c>
      <c r="C9" s="98" t="s">
        <v>27</v>
      </c>
      <c r="D9" s="98" t="s">
        <v>22</v>
      </c>
    </row>
    <row r="10" spans="2:8" ht="15" thickBot="1" x14ac:dyDescent="0.35">
      <c r="B10" s="97" t="s">
        <v>26</v>
      </c>
      <c r="C10" s="98" t="s">
        <v>27</v>
      </c>
      <c r="D10" s="98" t="s">
        <v>22</v>
      </c>
    </row>
    <row r="11" spans="2:8" ht="15" thickBot="1" x14ac:dyDescent="0.35">
      <c r="B11" s="97" t="s">
        <v>28</v>
      </c>
      <c r="C11" s="98" t="s">
        <v>27</v>
      </c>
      <c r="D11" s="98" t="s">
        <v>22</v>
      </c>
    </row>
    <row r="12" spans="2:8" ht="15" thickBot="1" x14ac:dyDescent="0.35">
      <c r="B12" s="97" t="s">
        <v>105</v>
      </c>
      <c r="C12" s="98" t="s">
        <v>27</v>
      </c>
      <c r="D12" s="98" t="s">
        <v>22</v>
      </c>
    </row>
    <row r="13" spans="2:8" ht="15" thickBot="1" x14ac:dyDescent="0.35">
      <c r="B13" s="97" t="s">
        <v>106</v>
      </c>
      <c r="C13" s="98" t="s">
        <v>27</v>
      </c>
      <c r="D13" s="98" t="s">
        <v>22</v>
      </c>
    </row>
    <row r="14" spans="2:8" ht="16.2" thickBot="1" x14ac:dyDescent="0.35">
      <c r="B14" s="172" t="s">
        <v>29</v>
      </c>
      <c r="C14" s="173"/>
      <c r="D14" s="174"/>
    </row>
    <row r="15" spans="2:8" ht="15" thickBot="1" x14ac:dyDescent="0.35">
      <c r="B15" s="97" t="s">
        <v>30</v>
      </c>
      <c r="C15" s="168" t="s">
        <v>27</v>
      </c>
      <c r="D15" s="169"/>
    </row>
    <row r="16" spans="2:8" ht="15" thickBot="1" x14ac:dyDescent="0.35">
      <c r="B16" s="97" t="s">
        <v>31</v>
      </c>
      <c r="C16" s="168" t="s">
        <v>27</v>
      </c>
      <c r="D16" s="169"/>
    </row>
    <row r="17" spans="2:4" ht="15" thickBot="1" x14ac:dyDescent="0.35">
      <c r="B17" s="97" t="s">
        <v>97</v>
      </c>
      <c r="C17" s="168" t="s">
        <v>27</v>
      </c>
      <c r="D17" s="169"/>
    </row>
    <row r="18" spans="2:4" ht="15" thickBot="1" x14ac:dyDescent="0.35">
      <c r="B18" s="97" t="s">
        <v>98</v>
      </c>
      <c r="C18" s="168" t="s">
        <v>27</v>
      </c>
      <c r="D18" s="169"/>
    </row>
    <row r="19" spans="2:4" ht="15" thickBot="1" x14ac:dyDescent="0.35">
      <c r="B19" s="97" t="s">
        <v>99</v>
      </c>
      <c r="C19" s="168" t="s">
        <v>27</v>
      </c>
      <c r="D19" s="169"/>
    </row>
  </sheetData>
  <sheetProtection algorithmName="SHA-512" hashValue="+68uKkyXP3EOFzcZyAtVY6ZmCIQv1TfbRiXczG57mzp4Kj/+wo5jc3n4+9xRs2bZm80WjLQ7F4g4laX+M8nFGA==" saltValue="FZ+NnegRDsonaYovpX9n6g==" spinCount="100000" sheet="1" selectLockedCells="1" selectUnlockedCells="1"/>
  <mergeCells count="14">
    <mergeCell ref="C19:D19"/>
    <mergeCell ref="G2:H2"/>
    <mergeCell ref="B14:D14"/>
    <mergeCell ref="C15:D15"/>
    <mergeCell ref="C16:D16"/>
    <mergeCell ref="C17:D17"/>
    <mergeCell ref="C18:D18"/>
    <mergeCell ref="C2:D2"/>
    <mergeCell ref="B3:D3"/>
    <mergeCell ref="C4:D4"/>
    <mergeCell ref="B5:D5"/>
    <mergeCell ref="B6:B7"/>
    <mergeCell ref="C6:C7"/>
    <mergeCell ref="D6: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B2:D17"/>
  <sheetViews>
    <sheetView showGridLines="0" workbookViewId="0"/>
  </sheetViews>
  <sheetFormatPr baseColWidth="10" defaultRowHeight="14.4" x14ac:dyDescent="0.3"/>
  <cols>
    <col min="2" max="2" width="19.5546875" customWidth="1"/>
    <col min="3" max="3" width="26.109375" customWidth="1"/>
    <col min="4" max="4" width="88" customWidth="1"/>
  </cols>
  <sheetData>
    <row r="2" spans="2:4" x14ac:dyDescent="0.3">
      <c r="B2" s="8" t="s">
        <v>12</v>
      </c>
      <c r="C2" s="8" t="s">
        <v>13</v>
      </c>
      <c r="D2" s="8" t="s">
        <v>14</v>
      </c>
    </row>
    <row r="3" spans="2:4" x14ac:dyDescent="0.3">
      <c r="B3" s="19" t="s">
        <v>15</v>
      </c>
      <c r="C3" s="69">
        <v>45103</v>
      </c>
      <c r="D3" s="20" t="s">
        <v>116</v>
      </c>
    </row>
    <row r="4" spans="2:4" x14ac:dyDescent="0.3">
      <c r="B4" s="19"/>
      <c r="C4" s="19"/>
      <c r="D4" s="20"/>
    </row>
    <row r="5" spans="2:4" x14ac:dyDescent="0.3">
      <c r="B5" s="19"/>
      <c r="C5" s="19"/>
      <c r="D5" s="20"/>
    </row>
    <row r="6" spans="2:4" x14ac:dyDescent="0.3">
      <c r="B6" s="19"/>
      <c r="C6" s="19"/>
      <c r="D6" s="20"/>
    </row>
    <row r="7" spans="2:4" x14ac:dyDescent="0.3">
      <c r="B7" s="19"/>
      <c r="C7" s="19"/>
      <c r="D7" s="20"/>
    </row>
    <row r="8" spans="2:4" x14ac:dyDescent="0.3">
      <c r="B8" s="19"/>
      <c r="C8" s="19"/>
      <c r="D8" s="20"/>
    </row>
    <row r="9" spans="2:4" x14ac:dyDescent="0.3">
      <c r="B9" s="19"/>
      <c r="C9" s="19"/>
      <c r="D9" s="20"/>
    </row>
    <row r="10" spans="2:4" x14ac:dyDescent="0.3">
      <c r="B10" s="19"/>
      <c r="C10" s="19"/>
      <c r="D10" s="20"/>
    </row>
    <row r="11" spans="2:4" x14ac:dyDescent="0.3">
      <c r="B11" s="19"/>
      <c r="C11" s="19"/>
      <c r="D11" s="20"/>
    </row>
    <row r="12" spans="2:4" x14ac:dyDescent="0.3">
      <c r="B12" s="19"/>
      <c r="C12" s="19"/>
      <c r="D12" s="20"/>
    </row>
    <row r="13" spans="2:4" x14ac:dyDescent="0.3">
      <c r="B13" s="19"/>
      <c r="C13" s="19"/>
      <c r="D13" s="20"/>
    </row>
    <row r="14" spans="2:4" x14ac:dyDescent="0.3">
      <c r="B14" s="19"/>
      <c r="C14" s="19"/>
      <c r="D14" s="20"/>
    </row>
    <row r="15" spans="2:4" x14ac:dyDescent="0.3">
      <c r="B15" s="19"/>
      <c r="C15" s="19"/>
      <c r="D15" s="20"/>
    </row>
    <row r="16" spans="2:4" x14ac:dyDescent="0.3">
      <c r="B16" s="19"/>
      <c r="C16" s="19"/>
      <c r="D16" s="20"/>
    </row>
    <row r="17" spans="2:4" x14ac:dyDescent="0.3">
      <c r="B17" s="19"/>
      <c r="C17" s="19"/>
      <c r="D17" s="20"/>
    </row>
  </sheetData>
  <sheetProtection algorithmName="SHA-512" hashValue="p9Hb3Wsbp7dCa6UeU9rhv2YSM+l8EdJoMSKjKvip7sPCkLIzm2EJ8ItCX5PG8sRmCq+7RXlogWxNto5W4e70ig==" saltValue="7qou28g8/ypoPp05uemvUA=="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S9"/>
  <sheetViews>
    <sheetView showGridLines="0" workbookViewId="0">
      <selection activeCell="D13" sqref="D13"/>
    </sheetView>
  </sheetViews>
  <sheetFormatPr baseColWidth="10" defaultColWidth="8.88671875" defaultRowHeight="14.4" x14ac:dyDescent="0.3"/>
  <cols>
    <col min="1" max="1" width="4.6640625" style="1" customWidth="1"/>
    <col min="2" max="2" width="28.5546875" style="1" customWidth="1"/>
    <col min="3" max="3" width="4.6640625" style="1" customWidth="1"/>
    <col min="8" max="19" width="0" hidden="1" customWidth="1"/>
  </cols>
  <sheetData>
    <row r="3" spans="2:19" ht="15.6" customHeight="1" x14ac:dyDescent="0.3">
      <c r="B3" s="9" t="s">
        <v>2</v>
      </c>
      <c r="D3" s="70" t="s">
        <v>62</v>
      </c>
    </row>
    <row r="4" spans="2:19" x14ac:dyDescent="0.3">
      <c r="B4" s="3" t="s">
        <v>82</v>
      </c>
      <c r="D4" s="20" t="s">
        <v>64</v>
      </c>
    </row>
    <row r="5" spans="2:19" ht="15" thickBot="1" x14ac:dyDescent="0.35">
      <c r="B5" s="3" t="s">
        <v>83</v>
      </c>
      <c r="D5" s="20" t="s">
        <v>65</v>
      </c>
    </row>
    <row r="6" spans="2:19" x14ac:dyDescent="0.3">
      <c r="B6" s="3" t="s">
        <v>84</v>
      </c>
      <c r="H6" s="185" t="s">
        <v>57</v>
      </c>
      <c r="I6" s="186"/>
      <c r="J6" s="186"/>
      <c r="K6" s="186"/>
      <c r="L6" s="186"/>
      <c r="M6" s="186"/>
      <c r="N6" s="186"/>
      <c r="O6" s="186"/>
      <c r="P6" s="186"/>
      <c r="Q6" s="186"/>
      <c r="R6" s="186"/>
      <c r="S6" s="187"/>
    </row>
    <row r="7" spans="2:19" x14ac:dyDescent="0.3">
      <c r="B7" s="3" t="s">
        <v>85</v>
      </c>
      <c r="H7" s="188"/>
      <c r="I7" s="189"/>
      <c r="J7" s="189"/>
      <c r="K7" s="189"/>
      <c r="L7" s="189"/>
      <c r="M7" s="189"/>
      <c r="N7" s="189"/>
      <c r="O7" s="189"/>
      <c r="P7" s="189"/>
      <c r="Q7" s="189"/>
      <c r="R7" s="189"/>
      <c r="S7" s="190"/>
    </row>
    <row r="8" spans="2:19" x14ac:dyDescent="0.3">
      <c r="B8" s="3" t="s">
        <v>86</v>
      </c>
      <c r="H8" s="188"/>
      <c r="I8" s="189"/>
      <c r="J8" s="189"/>
      <c r="K8" s="189"/>
      <c r="L8" s="189"/>
      <c r="M8" s="189"/>
      <c r="N8" s="189"/>
      <c r="O8" s="189"/>
      <c r="P8" s="189"/>
      <c r="Q8" s="189"/>
      <c r="R8" s="189"/>
      <c r="S8" s="190"/>
    </row>
    <row r="9" spans="2:19" ht="15" thickBot="1" x14ac:dyDescent="0.35">
      <c r="B9" s="3" t="s">
        <v>87</v>
      </c>
      <c r="H9" s="191"/>
      <c r="I9" s="192"/>
      <c r="J9" s="192"/>
      <c r="K9" s="192"/>
      <c r="L9" s="192"/>
      <c r="M9" s="192"/>
      <c r="N9" s="192"/>
      <c r="O9" s="192"/>
      <c r="P9" s="192"/>
      <c r="Q9" s="192"/>
      <c r="R9" s="192"/>
      <c r="S9" s="193"/>
    </row>
  </sheetData>
  <sheetProtection algorithmName="SHA-512" hashValue="d6KXytxCmEpOWNS9ZPRleb8TdlA4vy9rQwC6DB2kM3JZ3T4/MZLxDjAiDAlsL/k73shckGlnHVDhkYy06YdqJg==" saltValue="fvFFr/GgU6FlBwpHYHbAbQ==" spinCount="100000" sheet="1" objects="1" scenarios="1"/>
  <mergeCells count="1">
    <mergeCell ref="H6:S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Guide d'utilisation</vt:lpstr>
      <vt:lpstr>0.Identification produit</vt:lpstr>
      <vt:lpstr>1.Bilan matière</vt:lpstr>
      <vt:lpstr>2.RESULTAT</vt:lpstr>
      <vt:lpstr>INFO_Matières recyclables</vt:lpstr>
      <vt:lpstr>INFO_Versions</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Laurène CUENOT</dc:creator>
  <cp:lastModifiedBy>Axel ROY</cp:lastModifiedBy>
  <dcterms:created xsi:type="dcterms:W3CDTF">2022-10-31T11:08:32Z</dcterms:created>
  <dcterms:modified xsi:type="dcterms:W3CDTF">2023-06-26T19:04:14Z</dcterms:modified>
</cp:coreProperties>
</file>